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930" windowHeight="11370" firstSheet="3" activeTab="9"/>
  </bookViews>
  <sheets>
    <sheet name="Приложение № 1" sheetId="1" r:id="rId1"/>
    <sheet name="Приложение № 2" sheetId="4" r:id="rId2"/>
    <sheet name="Приложение № 3" sheetId="5" r:id="rId3"/>
    <sheet name="Приложение № 4" sheetId="6" r:id="rId4"/>
    <sheet name="Приложение № 5" sheetId="7" r:id="rId5"/>
    <sheet name="Приложение № 6" sheetId="9" r:id="rId6"/>
    <sheet name="Лист1" sheetId="12" r:id="rId7"/>
    <sheet name="Приложение № 7" sheetId="10" r:id="rId8"/>
    <sheet name="Приложение № 8" sheetId="11" r:id="rId9"/>
    <sheet name="Лист4" sheetId="13" r:id="rId10"/>
    <sheet name="Лист2" sheetId="2" r:id="rId11"/>
    <sheet name="Лист3" sheetId="3" r:id="rId12"/>
  </sheets>
  <calcPr calcId="162913" iterate="1"/>
</workbook>
</file>

<file path=xl/calcChain.xml><?xml version="1.0" encoding="utf-8"?>
<calcChain xmlns="http://schemas.openxmlformats.org/spreadsheetml/2006/main">
  <c r="M70" i="7" l="1"/>
  <c r="L69" i="7"/>
  <c r="L70" i="7"/>
  <c r="N77" i="7"/>
  <c r="M48" i="7"/>
  <c r="L144" i="7"/>
  <c r="M51" i="7"/>
  <c r="L51" i="7"/>
  <c r="L48" i="7" s="1"/>
  <c r="N52" i="7"/>
  <c r="L57" i="5"/>
  <c r="K57" i="5"/>
  <c r="L61" i="5"/>
  <c r="K61" i="5"/>
  <c r="L64" i="5"/>
  <c r="K60" i="4"/>
  <c r="J60" i="4"/>
  <c r="L63" i="1"/>
  <c r="K63" i="1"/>
  <c r="N51" i="7" l="1"/>
  <c r="N53" i="7"/>
  <c r="M177" i="7"/>
  <c r="L177" i="7"/>
  <c r="N178" i="7"/>
  <c r="M164" i="7"/>
  <c r="N164" i="7"/>
  <c r="L164" i="7"/>
  <c r="M165" i="7"/>
  <c r="L165" i="7"/>
  <c r="M167" i="7"/>
  <c r="L167" i="7"/>
  <c r="M152" i="7"/>
  <c r="L152" i="7"/>
  <c r="G10" i="6"/>
  <c r="G16" i="6"/>
  <c r="G18" i="6"/>
  <c r="G22" i="6"/>
  <c r="G28" i="6"/>
  <c r="G26" i="6"/>
  <c r="G30" i="6"/>
  <c r="G32" i="6"/>
  <c r="F32" i="6"/>
  <c r="H34" i="6"/>
  <c r="M55" i="5"/>
  <c r="L55" i="5"/>
  <c r="K55" i="5"/>
  <c r="M56" i="5"/>
  <c r="L68" i="5"/>
  <c r="K68" i="5"/>
  <c r="M71" i="5"/>
  <c r="M72" i="5"/>
  <c r="L71" i="5"/>
  <c r="K71" i="5"/>
  <c r="L67" i="4"/>
  <c r="K67" i="4"/>
  <c r="J67" i="4"/>
  <c r="L55" i="4"/>
  <c r="K54" i="4"/>
  <c r="J54" i="4"/>
  <c r="L54" i="4" s="1"/>
  <c r="M54" i="1"/>
  <c r="L54" i="1"/>
  <c r="K54" i="1"/>
  <c r="M55" i="1"/>
  <c r="M68" i="1"/>
  <c r="N177" i="7" l="1"/>
  <c r="M162" i="7"/>
  <c r="M161" i="7" s="1"/>
  <c r="M160" i="7" s="1"/>
  <c r="M159" i="7" s="1"/>
  <c r="N162" i="7"/>
  <c r="N161" i="7" s="1"/>
  <c r="N160" i="7" s="1"/>
  <c r="N159" i="7" s="1"/>
  <c r="L162" i="7"/>
  <c r="L161" i="7" s="1"/>
  <c r="L160" i="7" s="1"/>
  <c r="L159" i="7" s="1"/>
  <c r="M84" i="7"/>
  <c r="N84" i="7"/>
  <c r="L84" i="7"/>
  <c r="L49" i="7"/>
  <c r="N129" i="7" l="1"/>
  <c r="M128" i="7"/>
  <c r="L128" i="7"/>
  <c r="K48" i="1"/>
  <c r="L48" i="1"/>
  <c r="K38" i="1"/>
  <c r="L38" i="1"/>
  <c r="M30" i="1"/>
  <c r="N128" i="7" l="1"/>
  <c r="M11" i="10"/>
  <c r="M12" i="10"/>
  <c r="L14" i="9"/>
  <c r="L18" i="9"/>
  <c r="L36" i="7"/>
  <c r="L35" i="7" s="1"/>
  <c r="L34" i="7" s="1"/>
  <c r="L33" i="7" s="1"/>
  <c r="L32" i="7" s="1"/>
  <c r="L31" i="7" s="1"/>
  <c r="L65" i="4"/>
  <c r="M65" i="1"/>
  <c r="L61" i="1"/>
  <c r="L60" i="1" s="1"/>
  <c r="L10" i="10" l="1"/>
  <c r="K10" i="10"/>
  <c r="K13" i="9"/>
  <c r="K17" i="9"/>
  <c r="J13" i="9"/>
  <c r="J12" i="9" s="1"/>
  <c r="J11" i="9" s="1"/>
  <c r="J17" i="9"/>
  <c r="J16" i="9" s="1"/>
  <c r="J15" i="9" s="1"/>
  <c r="K63" i="4"/>
  <c r="K32" i="4"/>
  <c r="K16" i="9" l="1"/>
  <c r="L17" i="9"/>
  <c r="K12" i="9"/>
  <c r="L13" i="9"/>
  <c r="J10" i="9"/>
  <c r="K49" i="5"/>
  <c r="M31" i="5"/>
  <c r="J48" i="4"/>
  <c r="K66" i="4"/>
  <c r="J66" i="4"/>
  <c r="L60" i="4"/>
  <c r="L30" i="4"/>
  <c r="M63" i="1"/>
  <c r="L66" i="1"/>
  <c r="K66" i="1"/>
  <c r="K11" i="9" l="1"/>
  <c r="L12" i="9"/>
  <c r="K15" i="9"/>
  <c r="L15" i="9" s="1"/>
  <c r="L16" i="9"/>
  <c r="M183" i="7"/>
  <c r="M186" i="7"/>
  <c r="M185" i="7" s="1"/>
  <c r="M144" i="7"/>
  <c r="M146" i="7"/>
  <c r="M149" i="7"/>
  <c r="M148" i="7" s="1"/>
  <c r="M154" i="7"/>
  <c r="M151" i="7" s="1"/>
  <c r="M55" i="7"/>
  <c r="M57" i="7"/>
  <c r="M49" i="7"/>
  <c r="M29" i="7"/>
  <c r="M27" i="7"/>
  <c r="M25" i="7"/>
  <c r="M18" i="7"/>
  <c r="L183" i="7"/>
  <c r="L186" i="7"/>
  <c r="L185" i="7" s="1"/>
  <c r="M175" i="7"/>
  <c r="M174" i="7" s="1"/>
  <c r="M173" i="7" s="1"/>
  <c r="M172" i="7" s="1"/>
  <c r="L175" i="7"/>
  <c r="L174" i="7" s="1"/>
  <c r="L173" i="7" s="1"/>
  <c r="L172" i="7" s="1"/>
  <c r="L171" i="7" s="1"/>
  <c r="L170" i="7" s="1"/>
  <c r="L169" i="7" s="1"/>
  <c r="L146" i="7"/>
  <c r="L149" i="7"/>
  <c r="L148" i="7" s="1"/>
  <c r="L154" i="7"/>
  <c r="L151" i="7" s="1"/>
  <c r="M157" i="7"/>
  <c r="M156" i="7" s="1"/>
  <c r="L157" i="7"/>
  <c r="L156" i="7" s="1"/>
  <c r="M136" i="7"/>
  <c r="M135" i="7" s="1"/>
  <c r="M134" i="7" s="1"/>
  <c r="M133" i="7" s="1"/>
  <c r="M132" i="7" s="1"/>
  <c r="M131" i="7" s="1"/>
  <c r="M130" i="7" s="1"/>
  <c r="L136" i="7"/>
  <c r="L135" i="7" s="1"/>
  <c r="L134" i="7" s="1"/>
  <c r="L133" i="7" s="1"/>
  <c r="L132" i="7" s="1"/>
  <c r="L131" i="7" s="1"/>
  <c r="L130" i="7" s="1"/>
  <c r="M120" i="7"/>
  <c r="M119" i="7" s="1"/>
  <c r="M123" i="7"/>
  <c r="M122" i="7" s="1"/>
  <c r="M126" i="7"/>
  <c r="M125" i="7" s="1"/>
  <c r="L120" i="7"/>
  <c r="L119" i="7" s="1"/>
  <c r="L123" i="7"/>
  <c r="L122" i="7" s="1"/>
  <c r="L126" i="7"/>
  <c r="L125" i="7" s="1"/>
  <c r="M112" i="7"/>
  <c r="M111" i="7" s="1"/>
  <c r="M110" i="7" s="1"/>
  <c r="M109" i="7" s="1"/>
  <c r="M108" i="7" s="1"/>
  <c r="M107" i="7" s="1"/>
  <c r="L112" i="7"/>
  <c r="L111" i="7" s="1"/>
  <c r="L110" i="7" s="1"/>
  <c r="L109" i="7" s="1"/>
  <c r="L108" i="7" s="1"/>
  <c r="L107" i="7" s="1"/>
  <c r="M103" i="7"/>
  <c r="M102" i="7" s="1"/>
  <c r="M105" i="7"/>
  <c r="L105" i="7"/>
  <c r="L103" i="7"/>
  <c r="M94" i="7"/>
  <c r="M93" i="7" s="1"/>
  <c r="M75" i="7"/>
  <c r="M74" i="7" s="1"/>
  <c r="M73" i="7" s="1"/>
  <c r="M72" i="7" s="1"/>
  <c r="M71" i="7" s="1"/>
  <c r="M86" i="7"/>
  <c r="L86" i="7"/>
  <c r="L75" i="7"/>
  <c r="L74" i="7" s="1"/>
  <c r="L73" i="7" s="1"/>
  <c r="L72" i="7" s="1"/>
  <c r="L71" i="7" s="1"/>
  <c r="M67" i="7"/>
  <c r="M66" i="7" s="1"/>
  <c r="M65" i="7" s="1"/>
  <c r="M64" i="7" s="1"/>
  <c r="M63" i="7" s="1"/>
  <c r="M62" i="7" s="1"/>
  <c r="M61" i="7" s="1"/>
  <c r="L67" i="7"/>
  <c r="L66" i="7" s="1"/>
  <c r="L65" i="7" s="1"/>
  <c r="L64" i="7" s="1"/>
  <c r="L63" i="7" s="1"/>
  <c r="L62" i="7" s="1"/>
  <c r="L61" i="7" s="1"/>
  <c r="M59" i="7"/>
  <c r="O54" i="7"/>
  <c r="L55" i="7"/>
  <c r="L57" i="7"/>
  <c r="L59" i="7"/>
  <c r="L29" i="7"/>
  <c r="L27" i="7"/>
  <c r="L25" i="7"/>
  <c r="L18" i="7"/>
  <c r="L17" i="7" s="1"/>
  <c r="N44" i="7"/>
  <c r="M43" i="7"/>
  <c r="L43" i="7"/>
  <c r="L42" i="7" s="1"/>
  <c r="L41" i="7" s="1"/>
  <c r="L40" i="7" s="1"/>
  <c r="L39" i="7" s="1"/>
  <c r="M83" i="7" l="1"/>
  <c r="M82" i="7" s="1"/>
  <c r="M81" i="7" s="1"/>
  <c r="M80" i="7" s="1"/>
  <c r="M54" i="7"/>
  <c r="L54" i="7"/>
  <c r="L83" i="7"/>
  <c r="L82" i="7" s="1"/>
  <c r="L81" i="7" s="1"/>
  <c r="L80" i="7" s="1"/>
  <c r="M171" i="7"/>
  <c r="M170" i="7" s="1"/>
  <c r="M169" i="7" s="1"/>
  <c r="L11" i="9"/>
  <c r="K10" i="9"/>
  <c r="L118" i="7"/>
  <c r="L117" i="7" s="1"/>
  <c r="L116" i="7" s="1"/>
  <c r="L101" i="7"/>
  <c r="L100" i="7" s="1"/>
  <c r="L99" i="7" s="1"/>
  <c r="L98" i="7" s="1"/>
  <c r="L102" i="7"/>
  <c r="L143" i="7"/>
  <c r="L142" i="7" s="1"/>
  <c r="M143" i="7"/>
  <c r="M47" i="7"/>
  <c r="M46" i="7" s="1"/>
  <c r="M45" i="7" s="1"/>
  <c r="M24" i="7"/>
  <c r="M101" i="7"/>
  <c r="M100" i="7" s="1"/>
  <c r="M99" i="7" s="1"/>
  <c r="M98" i="7" s="1"/>
  <c r="L182" i="7"/>
  <c r="L181" i="7" s="1"/>
  <c r="L180" i="7" s="1"/>
  <c r="L179" i="7" s="1"/>
  <c r="M182" i="7"/>
  <c r="M181" i="7" s="1"/>
  <c r="M180" i="7" s="1"/>
  <c r="M179" i="7" s="1"/>
  <c r="M118" i="7"/>
  <c r="M117" i="7" s="1"/>
  <c r="N49" i="7"/>
  <c r="L24" i="7"/>
  <c r="N43" i="7"/>
  <c r="M42" i="7"/>
  <c r="M79" i="7" l="1"/>
  <c r="M69" i="7"/>
  <c r="L79" i="7"/>
  <c r="M142" i="7"/>
  <c r="L141" i="7"/>
  <c r="M116" i="7"/>
  <c r="M115" i="7" s="1"/>
  <c r="M114" i="7" s="1"/>
  <c r="L115" i="7"/>
  <c r="L114" i="7" s="1"/>
  <c r="L47" i="7"/>
  <c r="L46" i="7" s="1"/>
  <c r="L45" i="7" s="1"/>
  <c r="L38" i="7" s="1"/>
  <c r="N48" i="7"/>
  <c r="N42" i="7"/>
  <c r="M41" i="7"/>
  <c r="L140" i="7" l="1"/>
  <c r="L139" i="7" s="1"/>
  <c r="L138" i="7" s="1"/>
  <c r="N142" i="7"/>
  <c r="M141" i="7"/>
  <c r="M140" i="7" s="1"/>
  <c r="M139" i="7" s="1"/>
  <c r="M138" i="7" s="1"/>
  <c r="N45" i="7"/>
  <c r="N41" i="7"/>
  <c r="M40" i="7"/>
  <c r="N40" i="7" l="1"/>
  <c r="M39" i="7"/>
  <c r="N39" i="7" l="1"/>
  <c r="M38" i="7"/>
  <c r="N38" i="7" s="1"/>
  <c r="L94" i="7"/>
  <c r="L93" i="7" s="1"/>
  <c r="M96" i="7"/>
  <c r="M92" i="7" s="1"/>
  <c r="M91" i="7" s="1"/>
  <c r="M90" i="7" s="1"/>
  <c r="M89" i="7" s="1"/>
  <c r="M88" i="7" s="1"/>
  <c r="N96" i="7"/>
  <c r="N92" i="7" s="1"/>
  <c r="L96" i="7"/>
  <c r="L63" i="5"/>
  <c r="K64" i="5"/>
  <c r="K63" i="5" s="1"/>
  <c r="L59" i="5"/>
  <c r="L58" i="5" s="1"/>
  <c r="K59" i="5"/>
  <c r="K58" i="5" s="1"/>
  <c r="L43" i="5"/>
  <c r="K43" i="5"/>
  <c r="J63" i="4"/>
  <c r="K58" i="4"/>
  <c r="K57" i="4" s="1"/>
  <c r="J58" i="4"/>
  <c r="J57" i="4" s="1"/>
  <c r="K42" i="4"/>
  <c r="J42" i="4"/>
  <c r="K61" i="1"/>
  <c r="K60" i="1" s="1"/>
  <c r="L58" i="1"/>
  <c r="L57" i="1" s="1"/>
  <c r="K58" i="1"/>
  <c r="K57" i="1" s="1"/>
  <c r="L42" i="1"/>
  <c r="L41" i="1" s="1"/>
  <c r="K42" i="1"/>
  <c r="K41" i="1" s="1"/>
  <c r="L57" i="4" l="1"/>
  <c r="L92" i="7"/>
  <c r="L91" i="7" s="1"/>
  <c r="L90" i="7" s="1"/>
  <c r="L89" i="7" s="1"/>
  <c r="L88" i="7" s="1"/>
  <c r="N144" i="7"/>
  <c r="N127" i="7"/>
  <c r="N126" i="7"/>
  <c r="N125" i="7"/>
  <c r="N124" i="7"/>
  <c r="N123" i="7"/>
  <c r="N122" i="7"/>
  <c r="N121" i="7"/>
  <c r="N120" i="7"/>
  <c r="N119" i="7"/>
  <c r="N69" i="7"/>
  <c r="N70" i="7"/>
  <c r="N71" i="7"/>
  <c r="N72" i="7"/>
  <c r="N73" i="7"/>
  <c r="N74" i="7"/>
  <c r="N75" i="7"/>
  <c r="M23" i="7"/>
  <c r="M22" i="7" s="1"/>
  <c r="M21" i="7" s="1"/>
  <c r="M20" i="7" s="1"/>
  <c r="M17" i="7"/>
  <c r="M16" i="7" s="1"/>
  <c r="L16" i="7"/>
  <c r="L15" i="7" s="1"/>
  <c r="F10" i="6"/>
  <c r="K37" i="1"/>
  <c r="K28" i="1"/>
  <c r="K27" i="1" s="1"/>
  <c r="L28" i="1"/>
  <c r="L27" i="1" s="1"/>
  <c r="N98" i="7"/>
  <c r="N99" i="7"/>
  <c r="N100" i="7"/>
  <c r="N101" i="7"/>
  <c r="N102" i="7"/>
  <c r="N103" i="7"/>
  <c r="N104" i="7"/>
  <c r="N105" i="7"/>
  <c r="N106" i="7"/>
  <c r="N76" i="7"/>
  <c r="N79" i="7"/>
  <c r="N81" i="7"/>
  <c r="N82" i="7"/>
  <c r="N83" i="7"/>
  <c r="N86" i="7"/>
  <c r="N87" i="7"/>
  <c r="N36" i="7"/>
  <c r="N37" i="7"/>
  <c r="N50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114" i="7"/>
  <c r="N115" i="7"/>
  <c r="N116" i="7"/>
  <c r="N117" i="7"/>
  <c r="N118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5" i="7"/>
  <c r="N146" i="7"/>
  <c r="N147" i="7"/>
  <c r="N148" i="7"/>
  <c r="N149" i="7"/>
  <c r="N150" i="7"/>
  <c r="N151" i="7"/>
  <c r="N154" i="7"/>
  <c r="N155" i="7"/>
  <c r="N156" i="7"/>
  <c r="N157" i="7"/>
  <c r="N158" i="7"/>
  <c r="N169" i="7"/>
  <c r="N170" i="7"/>
  <c r="N171" i="7"/>
  <c r="N172" i="7"/>
  <c r="N173" i="7"/>
  <c r="N174" i="7"/>
  <c r="N175" i="7"/>
  <c r="N176" i="7"/>
  <c r="N179" i="7"/>
  <c r="N180" i="7"/>
  <c r="N181" i="7"/>
  <c r="N182" i="7"/>
  <c r="N183" i="7"/>
  <c r="N184" i="7"/>
  <c r="N185" i="7"/>
  <c r="N186" i="7"/>
  <c r="N187" i="7"/>
  <c r="N35" i="7"/>
  <c r="N34" i="7"/>
  <c r="N33" i="7"/>
  <c r="N32" i="7"/>
  <c r="N31" i="7"/>
  <c r="N28" i="7"/>
  <c r="N27" i="7"/>
  <c r="N26" i="7"/>
  <c r="N25" i="7"/>
  <c r="N19" i="7"/>
  <c r="N18" i="7"/>
  <c r="H11" i="6"/>
  <c r="H12" i="6"/>
  <c r="H14" i="6"/>
  <c r="H15" i="6"/>
  <c r="H17" i="6"/>
  <c r="H19" i="6"/>
  <c r="H20" i="6"/>
  <c r="H21" i="6"/>
  <c r="H23" i="6"/>
  <c r="H24" i="6"/>
  <c r="H25" i="6"/>
  <c r="H27" i="6"/>
  <c r="H29" i="6"/>
  <c r="H31" i="6"/>
  <c r="H33" i="6"/>
  <c r="H36" i="6"/>
  <c r="G35" i="6"/>
  <c r="F35" i="6"/>
  <c r="F30" i="6"/>
  <c r="F28" i="6"/>
  <c r="F26" i="6"/>
  <c r="H26" i="6" s="1"/>
  <c r="F22" i="6"/>
  <c r="F18" i="6"/>
  <c r="F16" i="6"/>
  <c r="M15" i="5"/>
  <c r="M16" i="5"/>
  <c r="M17" i="5"/>
  <c r="M20" i="5"/>
  <c r="M21" i="5"/>
  <c r="M22" i="5"/>
  <c r="M23" i="5"/>
  <c r="M24" i="5"/>
  <c r="M25" i="5"/>
  <c r="M26" i="5"/>
  <c r="M27" i="5"/>
  <c r="M30" i="5"/>
  <c r="M34" i="5"/>
  <c r="M36" i="5"/>
  <c r="M37" i="5"/>
  <c r="M40" i="5"/>
  <c r="M43" i="5"/>
  <c r="M44" i="5"/>
  <c r="M46" i="5"/>
  <c r="M47" i="5"/>
  <c r="M50" i="5"/>
  <c r="M54" i="5"/>
  <c r="M59" i="5"/>
  <c r="M60" i="5"/>
  <c r="M64" i="5"/>
  <c r="M65" i="5"/>
  <c r="M70" i="5"/>
  <c r="L53" i="5"/>
  <c r="K53" i="5"/>
  <c r="K52" i="5" s="1"/>
  <c r="L52" i="5"/>
  <c r="L51" i="5" s="1"/>
  <c r="L49" i="5"/>
  <c r="M49" i="5" s="1"/>
  <c r="K48" i="5"/>
  <c r="L45" i="5"/>
  <c r="K45" i="5"/>
  <c r="L42" i="5"/>
  <c r="L41" i="5" s="1"/>
  <c r="K42" i="5"/>
  <c r="K41" i="5" s="1"/>
  <c r="L39" i="5"/>
  <c r="L38" i="5" s="1"/>
  <c r="K39" i="5"/>
  <c r="L35" i="5"/>
  <c r="K35" i="5"/>
  <c r="L33" i="5"/>
  <c r="L32" i="5" s="1"/>
  <c r="K33" i="5"/>
  <c r="K32" i="5" s="1"/>
  <c r="L28" i="5"/>
  <c r="K29" i="5"/>
  <c r="K28" i="5" s="1"/>
  <c r="L19" i="5"/>
  <c r="L18" i="5" s="1"/>
  <c r="K19" i="5"/>
  <c r="K18" i="5" s="1"/>
  <c r="L14" i="5"/>
  <c r="K14" i="5"/>
  <c r="L14" i="4"/>
  <c r="L15" i="4"/>
  <c r="L16" i="4"/>
  <c r="L19" i="4"/>
  <c r="L20" i="4"/>
  <c r="L21" i="4"/>
  <c r="L22" i="4"/>
  <c r="L23" i="4"/>
  <c r="L24" i="4"/>
  <c r="L25" i="4"/>
  <c r="L26" i="4"/>
  <c r="L29" i="4"/>
  <c r="L33" i="4"/>
  <c r="L35" i="4"/>
  <c r="L36" i="4"/>
  <c r="L39" i="4"/>
  <c r="L42" i="4"/>
  <c r="L43" i="4"/>
  <c r="L45" i="4"/>
  <c r="L46" i="4"/>
  <c r="L49" i="4"/>
  <c r="L53" i="4"/>
  <c r="L58" i="4"/>
  <c r="L59" i="4"/>
  <c r="L63" i="4"/>
  <c r="L64" i="4"/>
  <c r="L69" i="4"/>
  <c r="K62" i="4"/>
  <c r="J62" i="4"/>
  <c r="K52" i="4"/>
  <c r="K51" i="4" s="1"/>
  <c r="K50" i="4" s="1"/>
  <c r="J52" i="4"/>
  <c r="K48" i="4"/>
  <c r="L48" i="4" s="1"/>
  <c r="J47" i="4"/>
  <c r="K44" i="4"/>
  <c r="J44" i="4"/>
  <c r="K41" i="4"/>
  <c r="J41" i="4"/>
  <c r="K38" i="4"/>
  <c r="K37" i="4" s="1"/>
  <c r="J38" i="4"/>
  <c r="K34" i="4"/>
  <c r="J34" i="4"/>
  <c r="K31" i="4"/>
  <c r="J32" i="4"/>
  <c r="K28" i="4"/>
  <c r="K27" i="4" s="1"/>
  <c r="J28" i="4"/>
  <c r="J27" i="4" s="1"/>
  <c r="K18" i="4"/>
  <c r="K17" i="4" s="1"/>
  <c r="J18" i="4"/>
  <c r="K13" i="4"/>
  <c r="J13" i="4"/>
  <c r="L40" i="1"/>
  <c r="L44" i="1"/>
  <c r="L13" i="1"/>
  <c r="K13" i="1"/>
  <c r="L18" i="1"/>
  <c r="L17" i="1" s="1"/>
  <c r="K18" i="1"/>
  <c r="K17" i="1" s="1"/>
  <c r="L34" i="1"/>
  <c r="K34" i="1"/>
  <c r="M14" i="1"/>
  <c r="M15" i="1"/>
  <c r="M16" i="1"/>
  <c r="M20" i="1"/>
  <c r="M22" i="1"/>
  <c r="M24" i="1"/>
  <c r="M26" i="1"/>
  <c r="M29" i="1"/>
  <c r="M33" i="1"/>
  <c r="M35" i="1"/>
  <c r="M36" i="1"/>
  <c r="M39" i="1"/>
  <c r="M42" i="1"/>
  <c r="M43" i="1"/>
  <c r="M45" i="1"/>
  <c r="M46" i="1"/>
  <c r="M49" i="1"/>
  <c r="M53" i="1"/>
  <c r="M59" i="1"/>
  <c r="M58" i="1" s="1"/>
  <c r="M57" i="1" s="1"/>
  <c r="M62" i="1"/>
  <c r="M61" i="1" s="1"/>
  <c r="M69" i="1"/>
  <c r="L52" i="1"/>
  <c r="L51" i="1" s="1"/>
  <c r="L50" i="1" s="1"/>
  <c r="L47" i="1"/>
  <c r="L37" i="1"/>
  <c r="L32" i="1"/>
  <c r="L31" i="1" s="1"/>
  <c r="M66" i="1"/>
  <c r="K52" i="1"/>
  <c r="K51" i="1" s="1"/>
  <c r="K50" i="1" s="1"/>
  <c r="K47" i="1"/>
  <c r="K44" i="1"/>
  <c r="K32" i="1"/>
  <c r="K31" i="1" s="1"/>
  <c r="M19" i="1"/>
  <c r="M23" i="1"/>
  <c r="L12" i="1" l="1"/>
  <c r="K12" i="1"/>
  <c r="K13" i="5"/>
  <c r="H35" i="6"/>
  <c r="H32" i="6"/>
  <c r="N24" i="7"/>
  <c r="H28" i="6"/>
  <c r="H18" i="6"/>
  <c r="H16" i="6"/>
  <c r="H22" i="6"/>
  <c r="M50" i="1"/>
  <c r="N143" i="7"/>
  <c r="N54" i="7"/>
  <c r="N47" i="7" s="1"/>
  <c r="N46" i="7" s="1"/>
  <c r="N17" i="7"/>
  <c r="H30" i="6"/>
  <c r="M32" i="5"/>
  <c r="M41" i="5"/>
  <c r="M45" i="5"/>
  <c r="L48" i="5"/>
  <c r="M53" i="5"/>
  <c r="M68" i="5"/>
  <c r="M42" i="5"/>
  <c r="M14" i="5"/>
  <c r="L28" i="4"/>
  <c r="L52" i="4"/>
  <c r="L62" i="4"/>
  <c r="L34" i="4"/>
  <c r="M60" i="1"/>
  <c r="M34" i="1"/>
  <c r="M51" i="1"/>
  <c r="L68" i="4"/>
  <c r="M52" i="5"/>
  <c r="M47" i="1"/>
  <c r="M67" i="1"/>
  <c r="M52" i="1"/>
  <c r="L41" i="4"/>
  <c r="L44" i="4"/>
  <c r="M28" i="5"/>
  <c r="M58" i="5"/>
  <c r="M63" i="5"/>
  <c r="M69" i="5"/>
  <c r="M57" i="5"/>
  <c r="M39" i="5"/>
  <c r="K38" i="5"/>
  <c r="M38" i="5" s="1"/>
  <c r="M35" i="5"/>
  <c r="M33" i="5"/>
  <c r="M29" i="5"/>
  <c r="M18" i="5"/>
  <c r="M19" i="5"/>
  <c r="M15" i="7"/>
  <c r="M14" i="7" s="1"/>
  <c r="M13" i="7" s="1"/>
  <c r="M12" i="7" s="1"/>
  <c r="M11" i="7" s="1"/>
  <c r="N16" i="7"/>
  <c r="L14" i="7"/>
  <c r="K40" i="4"/>
  <c r="L38" i="4"/>
  <c r="L32" i="4"/>
  <c r="L18" i="4"/>
  <c r="L13" i="4"/>
  <c r="L56" i="1"/>
  <c r="K56" i="1"/>
  <c r="M41" i="1"/>
  <c r="M37" i="1"/>
  <c r="M27" i="1"/>
  <c r="L23" i="7"/>
  <c r="N23" i="7" s="1"/>
  <c r="G37" i="6"/>
  <c r="H10" i="6"/>
  <c r="F37" i="6"/>
  <c r="K51" i="5"/>
  <c r="M51" i="5" s="1"/>
  <c r="J31" i="4"/>
  <c r="L31" i="4" s="1"/>
  <c r="J37" i="4"/>
  <c r="L37" i="4" s="1"/>
  <c r="K47" i="4"/>
  <c r="L47" i="4" s="1"/>
  <c r="K56" i="4"/>
  <c r="L66" i="4"/>
  <c r="J17" i="4"/>
  <c r="L17" i="4" s="1"/>
  <c r="L27" i="4"/>
  <c r="J40" i="4"/>
  <c r="J51" i="4"/>
  <c r="L51" i="4" s="1"/>
  <c r="M48" i="1"/>
  <c r="M44" i="1"/>
  <c r="K40" i="1"/>
  <c r="M40" i="1" s="1"/>
  <c r="M38" i="1"/>
  <c r="M31" i="1"/>
  <c r="M32" i="1"/>
  <c r="M28" i="1"/>
  <c r="M25" i="1"/>
  <c r="M21" i="1"/>
  <c r="M13" i="1"/>
  <c r="M48" i="5" l="1"/>
  <c r="L13" i="5"/>
  <c r="L73" i="5" s="1"/>
  <c r="L12" i="5" s="1"/>
  <c r="K12" i="4"/>
  <c r="K70" i="4" s="1"/>
  <c r="J12" i="4"/>
  <c r="K73" i="5"/>
  <c r="M188" i="7"/>
  <c r="M56" i="1"/>
  <c r="M12" i="1"/>
  <c r="L40" i="4"/>
  <c r="N15" i="7"/>
  <c r="L13" i="7"/>
  <c r="N14" i="7"/>
  <c r="L22" i="7"/>
  <c r="N22" i="7" s="1"/>
  <c r="H37" i="6"/>
  <c r="J56" i="4"/>
  <c r="L56" i="4" s="1"/>
  <c r="J50" i="4"/>
  <c r="L50" i="4" s="1"/>
  <c r="L70" i="1"/>
  <c r="M17" i="1"/>
  <c r="M18" i="1"/>
  <c r="M13" i="5" l="1"/>
  <c r="L12" i="4"/>
  <c r="M73" i="5"/>
  <c r="K12" i="5"/>
  <c r="M12" i="5" s="1"/>
  <c r="N13" i="7"/>
  <c r="L21" i="7"/>
  <c r="L20" i="7" s="1"/>
  <c r="J70" i="4"/>
  <c r="L70" i="4" s="1"/>
  <c r="K70" i="1"/>
  <c r="M70" i="1" s="1"/>
  <c r="N21" i="7" l="1"/>
  <c r="N20" i="7"/>
  <c r="N11" i="7" s="1"/>
  <c r="L12" i="7"/>
  <c r="L11" i="7" s="1"/>
  <c r="N12" i="7" l="1"/>
  <c r="L188" i="7" l="1"/>
  <c r="N188" i="7" s="1"/>
</calcChain>
</file>

<file path=xl/sharedStrings.xml><?xml version="1.0" encoding="utf-8"?>
<sst xmlns="http://schemas.openxmlformats.org/spreadsheetml/2006/main" count="3049" uniqueCount="337">
  <si>
    <t>1. Доходы бюджета поселения</t>
  </si>
  <si>
    <t>тыс. рублей</t>
  </si>
  <si>
    <t>Коды классификации доходов бюджета поселения</t>
  </si>
  <si>
    <t>Вид доходов</t>
  </si>
  <si>
    <t>Главный администратор доходов   бюджета поселения</t>
  </si>
  <si>
    <t>Группа</t>
  </si>
  <si>
    <t>Подгруппа</t>
  </si>
  <si>
    <t>Статья</t>
  </si>
  <si>
    <t>Подстатья</t>
  </si>
  <si>
    <t>Элемент</t>
  </si>
  <si>
    <t>Подвид доходов</t>
  </si>
  <si>
    <t>Классификация операций сектора государственного управления, относящихся к доходам бюджетов</t>
  </si>
  <si>
    <t>Исполнено</t>
  </si>
  <si>
    <t>Неисполненные назначения</t>
  </si>
  <si>
    <t>000</t>
  </si>
  <si>
    <t>00</t>
  </si>
  <si>
    <t>0000</t>
  </si>
  <si>
    <t>НАЛОГОВЫЕ И НЕНАЛОГОВЫЕ ДОХОДЫ</t>
  </si>
  <si>
    <t>Налог на доходы физических лиц</t>
  </si>
  <si>
    <t>1</t>
  </si>
  <si>
    <t>01</t>
  </si>
  <si>
    <t>02</t>
  </si>
  <si>
    <t>110</t>
  </si>
  <si>
    <t>010</t>
  </si>
  <si>
    <t>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</si>
  <si>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</si>
  <si>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3000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</si>
  <si>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</si>
  <si>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 полученных физическими лицами, не являющимися налоговыми резидентами Российской Федерации</t>
  </si>
  <si>
    <t>030</t>
  </si>
  <si>
    <t>Налоги на товары (работы, услуги) реализуемые на территории Российской Федерации</t>
  </si>
  <si>
    <t>Акцизы по подакцизным товарам (продукции) производимым на территории Российской Федерации.</t>
  </si>
  <si>
    <t>03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</si>
  <si>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</si>
  <si>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</si>
  <si>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</si>
  <si>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</si>
  <si>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</si>
  <si>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</si>
  <si>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</si>
  <si>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</si>
  <si>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</si>
  <si>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</si>
  <si>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</si>
  <si>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</si>
  <si>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</si>
  <si>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</si>
  <si>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</si>
  <si>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</si>
  <si>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05</t>
  </si>
  <si>
    <t>Налог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</si>
  <si>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</si>
  <si>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1000</t>
  </si>
  <si>
    <t>06</t>
  </si>
  <si>
    <t>Налог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</si>
  <si>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</si>
  <si>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</t>
  </si>
  <si>
    <t>Налог на имущество физических лиц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</si>
  <si>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</si>
  <si>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</si>
  <si>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</si>
  <si>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</si>
  <si>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</si>
  <si>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</si>
  <si>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</si>
  <si>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</si>
  <si>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 совершаемых консульскими учреждениями РФ)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</si>
  <si>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</si>
  <si>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</si>
  <si>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</si>
  <si>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</si>
  <si>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платы,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</si>
  <si>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щемельные участки, государсвтенная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</si>
  <si>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</si>
  <si>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</si>
  <si>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13</t>
  </si>
  <si>
    <t>ДОХОДЫ ОТ ОКАЗАНИЯ УСЛУГ ИЛИ КОМПЕНСАЦИИ ЗАТРАТ ГОСУДАРСТВА</t>
  </si>
  <si>
    <t>995</t>
  </si>
  <si>
    <t>130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</si>
  <si>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</si>
  <si>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сельских поселений</t>
  </si>
  <si>
    <t>14</t>
  </si>
  <si>
    <t>ДОХОДЫ ОТ ПРОДАЖИ МАТЕРИАЛЬНЫХ И НЕМАТЕРИАЛЬНЫХ АКТИВОВ</t>
  </si>
  <si>
    <t>430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</si>
  <si>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</si>
  <si>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</si>
  <si>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25</t>
  </si>
  <si>
    <t>17</t>
  </si>
  <si>
    <t>Невыясненные поступления, зачисляемые в бюджеты поселений</t>
  </si>
  <si>
    <t>050</t>
  </si>
  <si>
    <t>180</t>
  </si>
  <si>
    <t>БЕЗВОЗМЕЗДНЫЕ ПОСТУПЛЕНИЯ</t>
  </si>
  <si>
    <t>2</t>
  </si>
  <si>
    <t>Безвозмездные поступления от других бюджетов бюджетной системы Российской Федерации</t>
  </si>
  <si>
    <t>15</t>
  </si>
  <si>
    <t>150</t>
  </si>
  <si>
    <t>Дотации бюджетам сельских поселений бюджетной обеспеченности</t>
  </si>
  <si>
    <t>001</t>
  </si>
  <si>
    <t>Дотации бюджетам сельских поселений на выравнивание уровня бюджетной обеспеченности</t>
  </si>
  <si>
    <t>Субвенции бюджетам бюджетной системы Российской Федерации</t>
  </si>
  <si>
    <t>30</t>
  </si>
  <si>
    <t>35</t>
  </si>
  <si>
    <t>118</t>
  </si>
  <si>
    <t>Субвенции бюджетам на осуществление первичного воинского учета на территориях где отсутствуют военные комиссариаты</t>
  </si>
  <si>
    <t>Субвенции бюджетам сельских на осуществление первичного воинского учета на территориях где отсутствуют военные комиссариаты</t>
  </si>
  <si>
    <t>Иные межбюджетные трансферты</t>
  </si>
  <si>
    <t>40</t>
  </si>
  <si>
    <t>49</t>
  </si>
  <si>
    <t>999</t>
  </si>
  <si>
    <t>ВСЕГО ДОХОДОВ</t>
  </si>
  <si>
    <t>Наименование кодов классификации доходов бюджета поселения</t>
  </si>
  <si>
    <t>Исполнение, тыс. руб.</t>
  </si>
  <si>
    <t>Процент исполнения</t>
  </si>
  <si>
    <t>Ниаменование кодов классификации доходов   бюджета поселения</t>
  </si>
  <si>
    <t>605</t>
  </si>
  <si>
    <t>Администрация Логиновского сельского поселения Павлоградского муниципального района Омской области</t>
  </si>
  <si>
    <t>Наименование кодов классификации расходов бюджета поселения</t>
  </si>
  <si>
    <t>Исполнено, тыс. руб.</t>
  </si>
  <si>
    <t>Коды классификации расходов бюджета поселения</t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</si>
  <si>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</si>
  <si>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</si>
  <si>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</si>
  <si>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</si>
  <si>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</si>
  <si>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</si>
  <si>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</si>
  <si>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Другие общегосударственные вопросы</t>
  </si>
  <si>
    <t>09</t>
  </si>
  <si>
    <t>07</t>
  </si>
  <si>
    <t>ВСЕГО РАСХОДОВ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</si>
  <si>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</si>
  <si>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</si>
  <si>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</si>
  <si>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</si>
  <si>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</si>
  <si>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</si>
  <si>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</si>
  <si>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</si>
  <si>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</si>
  <si>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</si>
  <si>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</si>
  <si>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</si>
  <si>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</si>
  <si>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</si>
  <si>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</si>
  <si>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</si>
  <si>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</si>
  <si>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</si>
  <si>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Здравоохранение, физическая культура и спорт</t>
  </si>
  <si>
    <t>Физическая культура и спорт</t>
  </si>
  <si>
    <t>Администрация Логиновского сельского поселения</t>
  </si>
  <si>
    <t>Главный распорядитель бюджетных средств</t>
  </si>
  <si>
    <t>Целевая статья</t>
  </si>
  <si>
    <t>Вид расходов</t>
  </si>
  <si>
    <t>Коды классификации расходов местного бюджета</t>
  </si>
  <si>
    <t>Непрограммные расходы</t>
  </si>
  <si>
    <t>99</t>
  </si>
  <si>
    <t>0</t>
  </si>
  <si>
    <t>00000</t>
  </si>
  <si>
    <t>Непрограммные напрвления деятельности сельских (городских) поселений Павлоградского района Омской области</t>
  </si>
  <si>
    <t>Обемпечение руководства и управления в сфере установленныхх функций органов местного самоуправления</t>
  </si>
  <si>
    <t>29980</t>
  </si>
  <si>
    <t>Расходы на выплаты персоналу в йелях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</si>
  <si>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</si>
  <si>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выплату персоналу государственных (муниципальных) органов </t>
  </si>
  <si>
    <t>Мероприятия в сфере муниципального управления</t>
  </si>
  <si>
    <t>Обеспечение руководства и управления в сфере установленных функций органов местного самоуправления</t>
  </si>
  <si>
    <t>Расходы на выплаты персоналу в целях обеспечения функций государственными (муниципальными) учреждениями, органами управления государственными внебюджетными фондами</t>
  </si>
  <si>
    <t>Расходы на выплаты персоналу государственных  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</si>
  <si>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</si>
  <si>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</si>
  <si>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</si>
  <si>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</si>
  <si>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200</t>
  </si>
  <si>
    <t>800</t>
  </si>
  <si>
    <t>850</t>
  </si>
  <si>
    <t>Резервные фонды</t>
  </si>
  <si>
    <t>0,00</t>
  </si>
  <si>
    <t>Резервный фонд сельских (городских) поселений</t>
  </si>
  <si>
    <t>29970</t>
  </si>
  <si>
    <t>Резервные средства</t>
  </si>
  <si>
    <t>870</t>
  </si>
  <si>
    <t xml:space="preserve"> Непрограммные расходы</t>
  </si>
  <si>
    <t>Непрограммные направления деятельности сельских (городских) поселений Павлоградского района Омской области</t>
  </si>
  <si>
    <t>Выполнение других обязательств муниципалитета</t>
  </si>
  <si>
    <t>20010</t>
  </si>
  <si>
    <t>Обеспечение выполнения функций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</si>
  <si>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</si>
  <si>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выплаты персоналу казенных учреждений</t>
  </si>
  <si>
    <t>Уплата налогов, сборов и иных обязательных платежей</t>
  </si>
  <si>
    <t>20020</t>
  </si>
  <si>
    <t>Непрограммные направления деятельности сельских (городских) поселений Павлоградского района омской области</t>
  </si>
  <si>
    <t xml:space="preserve">Мероприятия в сфере национальной обороны </t>
  </si>
  <si>
    <t>Осуществление первичного воинского учета на территориях, где отсутствуют военные комиссариаты</t>
  </si>
  <si>
    <t>Расходы на выплату персоналу государственных (муниципальных) органов</t>
  </si>
  <si>
    <t>51182</t>
  </si>
  <si>
    <t>Обеспечение первичных мер пожарной безопасности</t>
  </si>
  <si>
    <t>Иные выплаты населению</t>
  </si>
  <si>
    <t>Иные выплаты текущего характера физическим лицам</t>
  </si>
  <si>
    <t>НАЦИОНАЛЬНАЯ БЕЗОПАСНОСТЬ И ПРАВООХРАНИТЕЛЬНАЯ ДЕЯТЕЛЬНОСТЬ</t>
  </si>
  <si>
    <t>Мероприятия в сферах национальной безопасности и правоохраниьтельной деятельности</t>
  </si>
  <si>
    <t>20030</t>
  </si>
  <si>
    <t>300</t>
  </si>
  <si>
    <t>360</t>
  </si>
  <si>
    <t>НАЦИОНАЛЬНАЯ ЭКОНОМИКА</t>
  </si>
  <si>
    <t>Мероприятия в сфере национальной экономики</t>
  </si>
  <si>
    <t>Строительство, реконструкция, капитальный ремонт, ремонт и содержание сети автомобильных дорог общего пользования</t>
  </si>
  <si>
    <t>Расходы на выплату персоналу казенных учреждений</t>
  </si>
  <si>
    <t>Межбюджетные трансферты</t>
  </si>
  <si>
    <t>500</t>
  </si>
  <si>
    <t>540</t>
  </si>
  <si>
    <t>Мероприятия в сфере жилищно-коммунального хозяйства</t>
  </si>
  <si>
    <t>Уличное освещение</t>
  </si>
  <si>
    <t>Молодежная политика</t>
  </si>
  <si>
    <t>Мероприятия в сфере образования</t>
  </si>
  <si>
    <t>Проведение мероприятий для детей и молодежи</t>
  </si>
  <si>
    <t>Муниципальная программа "Устойчивое развитие территории Логиновского сельского поселения на 2019-2024 годы"</t>
  </si>
  <si>
    <t>55</t>
  </si>
  <si>
    <t>Программа "Развитие культцры в Логиновском сельском поселении Павлоградского муниципального района Омской области</t>
  </si>
  <si>
    <t>Развитие культуры</t>
  </si>
  <si>
    <t>Содержание муниципальных учреждений культуры</t>
  </si>
  <si>
    <t>Текущий, капитальный ремонт и материально-техническоое оснащение учреждений культуры</t>
  </si>
  <si>
    <t>Организация и проведение культурно-массовых мероприятий</t>
  </si>
  <si>
    <t>Выплата заработной платы работникам учреждений культуры</t>
  </si>
  <si>
    <t>20040</t>
  </si>
  <si>
    <t>Мероприятия в сфере социальной политики</t>
  </si>
  <si>
    <t>Доплата к трудовой пенсии лицам, замещавшим отдельные муниципальные должности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</si>
  <si>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</si>
  <si>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</si>
  <si>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321</t>
  </si>
  <si>
    <t>ФИЗИЧЕСКАЯ КУЛЬТУРА И СПОРТ</t>
  </si>
  <si>
    <t>Массовый спорт</t>
  </si>
  <si>
    <t>Подпрограмма "Развитие физической культуры и спорта в Логиновском сельском поселении Павлоградского муниципального района Омской области</t>
  </si>
  <si>
    <t>Развитие физической культуры и спорта</t>
  </si>
  <si>
    <t>Организация и проведение мероприятийи спортивных соревнований</t>
  </si>
  <si>
    <t xml:space="preserve">Организация и проведение спортивных мероприятий </t>
  </si>
  <si>
    <t>Коды классификации источников финансирования дефицита бюджета поселения</t>
  </si>
  <si>
    <t>статья</t>
  </si>
  <si>
    <t>Вид источников</t>
  </si>
  <si>
    <t>Классификация операций сектора государственного управления, относящихся к источникам финансирования дефицита бюджета</t>
  </si>
  <si>
    <t>Наименование кодов классификации источников финансирования дефицита бюджета поселения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</si>
  <si>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</si>
  <si>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</si>
  <si>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</si>
  <si>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</si>
  <si>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</si>
  <si>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</si>
  <si>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</si>
  <si>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</si>
  <si>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Всего источников финансирования дефицита бюджета</t>
  </si>
  <si>
    <t>510</t>
  </si>
  <si>
    <t>600</t>
  </si>
  <si>
    <t>610</t>
  </si>
  <si>
    <t>Главный администратор источников финансирования дефицита бюджета поселения</t>
  </si>
  <si>
    <t>№ п/п</t>
  </si>
  <si>
    <t>Распоряжение</t>
  </si>
  <si>
    <t>номер</t>
  </si>
  <si>
    <t>дата</t>
  </si>
  <si>
    <t>Кому выделено</t>
  </si>
  <si>
    <t>На какие цели</t>
  </si>
  <si>
    <t>5</t>
  </si>
  <si>
    <t>Подпрограмма "Безопасность Логиновского сельского поселения Павлоградского муниципального района"</t>
  </si>
  <si>
    <t>Прочая закупка товаров, работ и услуг</t>
  </si>
  <si>
    <t>Прочие работы, услуги</t>
  </si>
  <si>
    <t>Денежное поощрение деятельности добровольных народных дружин</t>
  </si>
  <si>
    <t>Подпрограмма "Стимулирование экономической активности на территории поселения"</t>
  </si>
  <si>
    <t>Организация и финансирование оплачиваемых общественных работ в поселении</t>
  </si>
  <si>
    <t>Заработная плата</t>
  </si>
  <si>
    <t>Заработная плата работников прочих категорий</t>
  </si>
  <si>
    <t>3</t>
  </si>
  <si>
    <t>Организация и финансирование проведения оплачиваемых общественных работ Логиновского сельского поселения</t>
  </si>
  <si>
    <t>Мероприятия по землеустройству и землепользованию</t>
  </si>
  <si>
    <t>4</t>
  </si>
  <si>
    <t>ЖИЛИЩНО-КОММУНАЛЬНОЕ ХОЗЯЙСТВО</t>
  </si>
  <si>
    <t>Подпрограмма "Обеспечение устойчивого функционирования жилищно-коммунального хозяйства в Логиновском сельском поселении Павлоградского муниципального района"</t>
  </si>
  <si>
    <t>Благоустройство территории поселения</t>
  </si>
  <si>
    <t>Электроэнергия</t>
  </si>
  <si>
    <t>Коммунальные услуги</t>
  </si>
  <si>
    <t>Уличное освещение Логиновского сельского поселения</t>
  </si>
  <si>
    <t>Организация и содержание мест захоронения</t>
  </si>
  <si>
    <t>56</t>
  </si>
  <si>
    <t>2100</t>
  </si>
  <si>
    <t>Единый сельскохозяйственный налог (за налоговые периоды, истекшие до 1 января 2011 года) (пени по соответствующему платежу)</t>
  </si>
  <si>
    <t>519</t>
  </si>
  <si>
    <t>Субсидии бюджетам сельских поселений на поддержку отрасли культуры</t>
  </si>
  <si>
    <t>19</t>
  </si>
  <si>
    <t>Прочие дотации бюджетам сельских поселений</t>
  </si>
  <si>
    <t>S0140</t>
  </si>
  <si>
    <t>Подпрограмма «Энергосбережение и повышение энергетической эффективности на территории Логиновского сельского поселения»</t>
  </si>
  <si>
    <t>Организация и финансирование расходов направленных на энергосбережение и повышение энергетической эффективности</t>
  </si>
  <si>
    <t>6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</si>
  <si>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</si>
  <si>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</si>
  <si>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</si>
  <si>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А2</t>
  </si>
  <si>
    <t>Реализация мероприятия, направленного на достижение целей федерального проекта "Творческие люди"</t>
  </si>
  <si>
    <t>Выплата денежного поощрения лучшим работникам муниципальных учреждений культуры, находящихся на территориях сельских поселений Омской области</t>
  </si>
  <si>
    <t xml:space="preserve"> Государственная поддержка отрасли культуры (выплата денежного поощрения лучшим муниципальным учреждениям культуры, находящимся на территориях сельских поселений Омской области, и их работникам) </t>
  </si>
  <si>
    <t>Утверждено решением Совета "О бюджете Логиновского сельского поселения Павлоградского муниципального района Омской области на 2024 год", тыс.руб.</t>
  </si>
  <si>
    <t>Утвержденные бюджетные назначения на 2024 год</t>
  </si>
  <si>
    <t>Утверждено решением Совета "О бюджете Логиновского сельского поселения Павлоградского муниципального района Омской области на 2024 год", тыс. руб.</t>
  </si>
  <si>
    <t xml:space="preserve">10-п </t>
  </si>
  <si>
    <t>Клименко Иван Васильевич</t>
  </si>
  <si>
    <t>Материальная помощь пострадавшему гражданину при пожаре</t>
  </si>
  <si>
    <t>Инициативные платежи, зачисляемые в бюджеты сельских поселений</t>
  </si>
  <si>
    <t>Прочие межбюджетные трансферты, передаваемые бюджетам сельских поселений</t>
  </si>
  <si>
    <t>Инициативные платежи</t>
  </si>
  <si>
    <t>Прочие межбюджетные трансферты, передаваемые бюджетам</t>
  </si>
  <si>
    <t>Социальное обеспечение</t>
  </si>
  <si>
    <t>S1410</t>
  </si>
  <si>
    <t>70410</t>
  </si>
  <si>
    <t>Реализация инициативных проектов в сфере культуры на территории муниципальных образований Омской области</t>
  </si>
  <si>
    <t>Резервный фонд сельских поселений</t>
  </si>
  <si>
    <t>Иные выплаты персоналу учреждений, за исключением фонда оплаты труда</t>
  </si>
  <si>
    <t>Прочие несоциальные выплаты персоналу в денежной форме</t>
  </si>
  <si>
    <t>29</t>
  </si>
  <si>
    <t>20</t>
  </si>
  <si>
    <t>Субсидии бюджетам бюджетной системы Российской Федерации (межбюджетные субсидии)</t>
  </si>
  <si>
    <t>Ппрочие субсидии бюджетам сельских поселений</t>
  </si>
  <si>
    <t>Расходы бюджета поселения по разделам и подразделам классификации расходов бюджетов за 2 квартал 2024 года</t>
  </si>
  <si>
    <t xml:space="preserve"> Доходы бюджета поселения по кодам классификации доходов бюджетов за 2 квартал 2024 года</t>
  </si>
  <si>
    <t xml:space="preserve"> Доходов   бюджета поселения по кодам видов доходов, подвидов доходов, классификации операций сектора государственного управления, относящихся к доходам бюджета за 2-й квартал 2024 года</t>
  </si>
  <si>
    <t>Отчет об исполнении бюджета Логиновского сельского поселения   за 2 квартал 2024 года</t>
  </si>
  <si>
    <t>830</t>
  </si>
  <si>
    <t>72680</t>
  </si>
  <si>
    <t>S2680</t>
  </si>
  <si>
    <t>Расходы бюджета поселения по ведомственной структуре расходов бюджета поселения за 2 квартал 2024 года</t>
  </si>
  <si>
    <t>Источники финансирования дефицита бюджета 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дефицитов бюджетов за 2-й квартал 2024 года</t>
  </si>
  <si>
    <t>Расходы бюджета, осуществленные за счет средств резервного фонда Администрации Логиновского сельского поселения Павлоградского муниципального района Омской области за 2-й квартал 2024 года.</t>
  </si>
  <si>
    <t xml:space="preserve"> Приложение № 1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</si>
  <si>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>Приложение № 2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</si>
  <si>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 xml:space="preserve"> Приложение № 3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</si>
  <si>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 xml:space="preserve"> Приложение № 4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</si>
  <si>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 xml:space="preserve"> Приложение № 5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</si>
  <si>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>Приложение № 6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</si>
  <si>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 xml:space="preserve"> Приложение №7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</si>
  <si>
    <t xml:space="preserve"> Приложение № 8 к Постановлению Администрации Логиновского сельского поселения Павлоградского муниципального района Омской области № 46-п  от 05.07.2024  года "Об исполнении бюджета Логиновского сельского поселения Павлоградского муниципального района Омской области за 2 квартал 2024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</si>
</sst>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\.00\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2" fillId="0" borderId="0"/>
  </cellStyleXfs>
  <cellXfs count="234">
    <xf numFmtId="0" fontId="0" fillId="0" borderId="0" xfId="0"/>
    <xf numFmtId="0" fontId="0" fillId="0" borderId="0" xfId="0" applyAlignment="1"/>
    <xf numFmtId="0" fontId="0" fillId="0" borderId="5" xfId="0" applyBorder="1" applyAlignment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vertical="center" textRotation="90"/>
    </xf>
    <xf numFmtId="0" fontId="2" fillId="0" borderId="1" xfId="0" applyFont="1" applyBorder="1" applyAlignment="1">
      <alignment vertical="justify"/>
    </xf>
    <xf numFmtId="0" fontId="0" fillId="0" borderId="0" xfId="0"/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justify"/>
    </xf>
    <xf numFmtId="164" fontId="6" fillId="0" borderId="9" xfId="2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/>
    <xf numFmtId="0" fontId="3" fillId="0" borderId="0" xfId="0" applyFont="1" applyBorder="1" applyAlignment="1">
      <alignment horizontal="right" vertical="justify"/>
    </xf>
    <xf numFmtId="0" fontId="3" fillId="0" borderId="0" xfId="0" applyFont="1" applyAlignment="1">
      <alignment horizontal="right" vertical="justify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0" fillId="0" borderId="0" xfId="0" applyAlignment="1"/>
    <xf numFmtId="0" fontId="3" fillId="0" borderId="0" xfId="0" applyFont="1" applyAlignment="1">
      <alignment horizontal="right" vertical="justify"/>
    </xf>
    <xf numFmtId="0" fontId="0" fillId="0" borderId="0" xfId="0"/>
    <xf numFmtId="0" fontId="11" fillId="0" borderId="1" xfId="0" applyFont="1" applyBorder="1" applyAlignment="1">
      <alignment vertical="justify" wrapText="1"/>
    </xf>
    <xf numFmtId="0" fontId="0" fillId="0" borderId="0" xfId="0" applyAlignment="1"/>
    <xf numFmtId="0" fontId="3" fillId="0" borderId="0" xfId="0" applyFont="1" applyAlignment="1">
      <alignment horizontal="right" vertical="justify"/>
    </xf>
    <xf numFmtId="49" fontId="9" fillId="0" borderId="1" xfId="0" applyNumberFormat="1" applyFont="1" applyBorder="1"/>
    <xf numFmtId="0" fontId="0" fillId="0" borderId="6" xfId="0" applyBorder="1"/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/>
    <xf numFmtId="0" fontId="0" fillId="0" borderId="0" xfId="0"/>
    <xf numFmtId="0" fontId="0" fillId="0" borderId="0" xfId="0"/>
    <xf numFmtId="4" fontId="2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4" fillId="0" borderId="4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0" fontId="17" fillId="0" borderId="0" xfId="0" applyFont="1"/>
    <xf numFmtId="0" fontId="8" fillId="0" borderId="0" xfId="0" applyFont="1" applyAlignment="1"/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vertical="center" textRotation="90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/>
    </xf>
    <xf numFmtId="164" fontId="18" fillId="0" borderId="9" xfId="2" applyNumberFormat="1" applyFont="1" applyFill="1" applyBorder="1" applyAlignment="1" applyProtection="1">
      <alignment horizontal="left" vertical="top" wrapText="1"/>
      <protection hidden="1"/>
    </xf>
    <xf numFmtId="0" fontId="17" fillId="0" borderId="1" xfId="0" applyFont="1" applyBorder="1" applyAlignment="1">
      <alignment vertical="justify"/>
    </xf>
    <xf numFmtId="0" fontId="1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vertical="justify"/>
    </xf>
    <xf numFmtId="0" fontId="8" fillId="0" borderId="7" xfId="0" applyFont="1" applyBorder="1" applyAlignment="1">
      <alignment horizontal="center" vertical="center" textRotation="90"/>
    </xf>
    <xf numFmtId="0" fontId="8" fillId="0" borderId="7" xfId="0" applyFont="1" applyBorder="1" applyAlignment="1">
      <alignment vertical="center" textRotation="90"/>
    </xf>
    <xf numFmtId="43" fontId="8" fillId="0" borderId="7" xfId="1" applyNumberFormat="1" applyFont="1" applyBorder="1" applyAlignment="1">
      <alignment textRotation="90" wrapText="1"/>
    </xf>
    <xf numFmtId="0" fontId="2" fillId="0" borderId="1" xfId="0" applyFont="1" applyBorder="1" applyAlignment="1">
      <alignment vertical="center" textRotation="90"/>
    </xf>
    <xf numFmtId="49" fontId="9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justify"/>
    </xf>
    <xf numFmtId="0" fontId="8" fillId="0" borderId="5" xfId="0" applyFont="1" applyBorder="1" applyAlignment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justify" wrapText="1"/>
    </xf>
    <xf numFmtId="0" fontId="17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vertical="justify" wrapText="1"/>
    </xf>
    <xf numFmtId="49" fontId="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43" fontId="4" fillId="0" borderId="7" xfId="1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textRotation="88"/>
    </xf>
    <xf numFmtId="0" fontId="0" fillId="0" borderId="1" xfId="0" applyFont="1" applyBorder="1" applyAlignment="1">
      <alignment vertical="center" textRotation="88"/>
    </xf>
    <xf numFmtId="0" fontId="4" fillId="0" borderId="7" xfId="0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/>
    </xf>
    <xf numFmtId="0" fontId="17" fillId="0" borderId="1" xfId="0" applyFont="1" applyBorder="1" applyAlignment="1">
      <alignment vertical="justify" wrapText="1"/>
    </xf>
    <xf numFmtId="0" fontId="17" fillId="0" borderId="1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5" xfId="0" applyFont="1" applyBorder="1" applyAlignment="1">
      <alignment horizontal="right" wrapText="1"/>
    </xf>
    <xf numFmtId="49" fontId="8" fillId="0" borderId="6" xfId="1" applyNumberFormat="1" applyFont="1" applyBorder="1" applyAlignment="1">
      <alignment horizontal="center" textRotation="90" wrapText="1"/>
    </xf>
    <xf numFmtId="49" fontId="8" fillId="0" borderId="7" xfId="1" applyNumberFormat="1" applyFont="1" applyBorder="1" applyAlignment="1">
      <alignment horizontal="center" textRotation="90" wrapText="1"/>
    </xf>
    <xf numFmtId="0" fontId="8" fillId="0" borderId="6" xfId="0" applyFont="1" applyBorder="1" applyAlignment="1">
      <alignment vertical="center" textRotation="90"/>
    </xf>
    <xf numFmtId="0" fontId="8" fillId="0" borderId="7" xfId="0" applyFont="1" applyBorder="1" applyAlignment="1">
      <alignment vertical="center" textRotation="90"/>
    </xf>
    <xf numFmtId="43" fontId="8" fillId="0" borderId="6" xfId="1" applyNumberFormat="1" applyFont="1" applyBorder="1" applyAlignment="1">
      <alignment textRotation="90" wrapText="1"/>
    </xf>
    <xf numFmtId="43" fontId="8" fillId="0" borderId="7" xfId="1" applyNumberFormat="1" applyFont="1" applyBorder="1" applyAlignment="1">
      <alignment textRotation="90" wrapText="1"/>
    </xf>
    <xf numFmtId="0" fontId="17" fillId="0" borderId="6" xfId="0" applyFont="1" applyBorder="1" applyAlignment="1"/>
    <xf numFmtId="0" fontId="17" fillId="0" borderId="8" xfId="0" applyFont="1" applyBorder="1" applyAlignment="1"/>
    <xf numFmtId="0" fontId="17" fillId="0" borderId="7" xfId="0" applyFont="1" applyBorder="1" applyAlignment="1"/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>
      <alignment horizontal="right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90"/>
    </xf>
    <xf numFmtId="0" fontId="4" fillId="0" borderId="7" xfId="0" applyFont="1" applyBorder="1" applyAlignment="1">
      <alignment vertical="center" textRotation="90"/>
    </xf>
    <xf numFmtId="43" fontId="4" fillId="0" borderId="6" xfId="1" applyNumberFormat="1" applyFont="1" applyBorder="1" applyAlignment="1">
      <alignment textRotation="90" wrapText="1"/>
    </xf>
    <xf numFmtId="43" fontId="4" fillId="0" borderId="7" xfId="1" applyNumberFormat="1" applyFont="1" applyBorder="1" applyAlignment="1">
      <alignment textRotation="90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49" fontId="4" fillId="0" borderId="6" xfId="1" applyNumberFormat="1" applyFont="1" applyBorder="1" applyAlignment="1">
      <alignment horizontal="center" textRotation="90" wrapText="1"/>
    </xf>
    <xf numFmtId="49" fontId="4" fillId="0" borderId="7" xfId="1" applyNumberFormat="1" applyFont="1" applyBorder="1" applyAlignment="1">
      <alignment horizontal="center" textRotation="90" wrapText="1"/>
    </xf>
    <xf numFmtId="0" fontId="3" fillId="0" borderId="0" xfId="0" applyFont="1" applyAlignment="1">
      <alignment horizontal="right" vertical="justify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textRotation="90"/>
    </xf>
    <xf numFmtId="0" fontId="0" fillId="0" borderId="7" xfId="0" applyBorder="1" applyAlignment="1">
      <alignment vertical="center" textRotation="90"/>
    </xf>
    <xf numFmtId="0" fontId="0" fillId="0" borderId="8" xfId="0" applyBorder="1" applyAlignment="1"/>
    <xf numFmtId="0" fontId="0" fillId="0" borderId="7" xfId="0" applyBorder="1" applyAlignment="1"/>
    <xf numFmtId="0" fontId="7" fillId="0" borderId="2" xfId="0" applyFont="1" applyBorder="1" applyAlignment="1">
      <alignment horizontal="center" vertical="justify"/>
    </xf>
    <xf numFmtId="0" fontId="7" fillId="0" borderId="3" xfId="0" applyFont="1" applyBorder="1" applyAlignment="1">
      <alignment horizontal="center" vertical="justify"/>
    </xf>
    <xf numFmtId="0" fontId="7" fillId="0" borderId="4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0" fillId="0" borderId="10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14" xfId="0" applyBorder="1" applyAlignment="1">
      <alignment textRotation="90"/>
    </xf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" xfId="0" applyBorder="1" applyAlignment="1">
      <alignment vertical="center" textRotation="90"/>
    </xf>
    <xf numFmtId="0" fontId="0" fillId="0" borderId="4" xfId="0" applyBorder="1" applyAlignment="1">
      <alignment textRotation="90" wrapText="1"/>
    </xf>
    <xf numFmtId="0" fontId="0" fillId="0" borderId="12" xfId="0" applyBorder="1" applyAlignment="1">
      <alignment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4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1" sqref="J1:M6"/>
    </sheetView>
  </sheetViews>
  <sheetFormatPr defaultRowHeight="15" x14ac:dyDescent="0.25"/>
  <cols>
    <col min="1" max="1" width="2.5703125" customWidth="1"/>
    <col min="2" max="2" width="6.42578125" customWidth="1"/>
    <col min="3" max="3" width="4" customWidth="1"/>
    <col min="4" max="5" width="4.85546875" customWidth="1"/>
    <col min="6" max="6" width="5.140625" customWidth="1"/>
    <col min="7" max="7" width="5" customWidth="1"/>
    <col min="8" max="8" width="6.42578125" customWidth="1"/>
    <col min="9" max="9" width="12.42578125" customWidth="1"/>
    <col min="10" max="10" width="32.42578125" customWidth="1"/>
    <col min="11" max="11" width="17.5703125" customWidth="1"/>
    <col min="12" max="12" width="13.5703125" customWidth="1"/>
    <col min="13" max="13" width="19.5703125" customWidth="1"/>
  </cols>
  <sheetData>
    <row r="1" spans="1:13" ht="11.25" customHeight="1" x14ac:dyDescent="0.25">
      <c r="A1" s="57"/>
      <c r="B1" s="137" t="s">
        <v>0</v>
      </c>
      <c r="C1" s="138"/>
      <c r="D1" s="138"/>
      <c r="E1" s="138"/>
      <c r="F1" s="138"/>
      <c r="G1" s="138"/>
      <c r="H1" s="138"/>
      <c r="I1" s="138"/>
      <c r="J1" s="125" t="s">
        <v>329</v>
      </c>
      <c r="K1" s="125"/>
      <c r="L1" s="125"/>
      <c r="M1" s="125"/>
    </row>
    <row r="2" spans="1:13" ht="49.5" customHeight="1" x14ac:dyDescent="0.25">
      <c r="A2" s="57"/>
      <c r="B2" s="138"/>
      <c r="C2" s="138"/>
      <c r="D2" s="138"/>
      <c r="E2" s="138"/>
      <c r="F2" s="138"/>
      <c r="G2" s="138"/>
      <c r="H2" s="138"/>
      <c r="I2" s="138"/>
      <c r="J2" s="125"/>
      <c r="K2" s="125"/>
      <c r="L2" s="125"/>
      <c r="M2" s="125"/>
    </row>
    <row r="3" spans="1:13" ht="1.5" customHeight="1" x14ac:dyDescent="0.25">
      <c r="A3" s="57"/>
      <c r="B3" s="138"/>
      <c r="C3" s="138"/>
      <c r="D3" s="138"/>
      <c r="E3" s="138"/>
      <c r="F3" s="138"/>
      <c r="G3" s="138"/>
      <c r="H3" s="138"/>
      <c r="I3" s="138"/>
      <c r="J3" s="125"/>
      <c r="K3" s="125"/>
      <c r="L3" s="125"/>
      <c r="M3" s="125"/>
    </row>
    <row r="4" spans="1:13" x14ac:dyDescent="0.25">
      <c r="A4" s="57"/>
      <c r="B4" s="138"/>
      <c r="C4" s="138"/>
      <c r="D4" s="138"/>
      <c r="E4" s="138"/>
      <c r="F4" s="138"/>
      <c r="G4" s="138"/>
      <c r="H4" s="138"/>
      <c r="I4" s="138"/>
      <c r="J4" s="125"/>
      <c r="K4" s="125"/>
      <c r="L4" s="125"/>
      <c r="M4" s="125"/>
    </row>
    <row r="5" spans="1:13" ht="2.25" customHeight="1" x14ac:dyDescent="0.25">
      <c r="A5" s="57"/>
      <c r="B5" s="58"/>
      <c r="C5" s="58"/>
      <c r="D5" s="58"/>
      <c r="E5" s="58"/>
      <c r="F5" s="58"/>
      <c r="G5" s="58"/>
      <c r="H5" s="58"/>
      <c r="I5" s="58"/>
      <c r="J5" s="125"/>
      <c r="K5" s="125"/>
      <c r="L5" s="125"/>
      <c r="M5" s="125"/>
    </row>
    <row r="6" spans="1:13" ht="4.5" hidden="1" customHeight="1" x14ac:dyDescent="0.25">
      <c r="A6" s="57"/>
      <c r="B6" s="74"/>
      <c r="C6" s="74"/>
      <c r="D6" s="74"/>
      <c r="E6" s="74"/>
      <c r="F6" s="74"/>
      <c r="G6" s="74"/>
      <c r="H6" s="74"/>
      <c r="I6" s="74"/>
      <c r="J6" s="126"/>
      <c r="K6" s="126"/>
      <c r="L6" s="126"/>
      <c r="M6" s="126"/>
    </row>
    <row r="7" spans="1:13" ht="22.5" customHeight="1" x14ac:dyDescent="0.25">
      <c r="A7" s="57"/>
      <c r="B7" s="123" t="s">
        <v>322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3" x14ac:dyDescent="0.25">
      <c r="A8" s="57"/>
      <c r="B8" s="116" t="s">
        <v>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8"/>
    </row>
    <row r="9" spans="1:13" x14ac:dyDescent="0.25">
      <c r="A9" s="57"/>
      <c r="B9" s="119" t="s">
        <v>2</v>
      </c>
      <c r="C9" s="120"/>
      <c r="D9" s="120"/>
      <c r="E9" s="120"/>
      <c r="F9" s="120"/>
      <c r="G9" s="120"/>
      <c r="H9" s="120"/>
      <c r="I9" s="121"/>
      <c r="J9" s="133"/>
      <c r="K9" s="113" t="s">
        <v>299</v>
      </c>
      <c r="L9" s="113" t="s">
        <v>12</v>
      </c>
      <c r="M9" s="113" t="s">
        <v>13</v>
      </c>
    </row>
    <row r="10" spans="1:13" ht="15.75" customHeight="1" x14ac:dyDescent="0.25">
      <c r="A10" s="57"/>
      <c r="B10" s="127" t="s">
        <v>4</v>
      </c>
      <c r="C10" s="122" t="s">
        <v>3</v>
      </c>
      <c r="D10" s="123"/>
      <c r="E10" s="123"/>
      <c r="F10" s="123"/>
      <c r="G10" s="124"/>
      <c r="H10" s="129" t="s">
        <v>10</v>
      </c>
      <c r="I10" s="131" t="s">
        <v>11</v>
      </c>
      <c r="J10" s="134"/>
      <c r="K10" s="114"/>
      <c r="L10" s="114"/>
      <c r="M10" s="114"/>
    </row>
    <row r="11" spans="1:13" ht="147" customHeight="1" x14ac:dyDescent="0.25">
      <c r="A11" s="57"/>
      <c r="B11" s="128"/>
      <c r="C11" s="59" t="s">
        <v>5</v>
      </c>
      <c r="D11" s="60" t="s">
        <v>6</v>
      </c>
      <c r="E11" s="60" t="s">
        <v>7</v>
      </c>
      <c r="F11" s="60" t="s">
        <v>8</v>
      </c>
      <c r="G11" s="60" t="s">
        <v>9</v>
      </c>
      <c r="H11" s="130"/>
      <c r="I11" s="132"/>
      <c r="J11" s="135"/>
      <c r="K11" s="115"/>
      <c r="L11" s="115"/>
      <c r="M11" s="115"/>
    </row>
    <row r="12" spans="1:13" ht="25.5" x14ac:dyDescent="0.25">
      <c r="A12" s="57"/>
      <c r="B12" s="80" t="s">
        <v>14</v>
      </c>
      <c r="C12" s="80">
        <v>1</v>
      </c>
      <c r="D12" s="80" t="s">
        <v>15</v>
      </c>
      <c r="E12" s="80" t="s">
        <v>15</v>
      </c>
      <c r="F12" s="80" t="s">
        <v>14</v>
      </c>
      <c r="G12" s="80" t="s">
        <v>15</v>
      </c>
      <c r="H12" s="80" t="s">
        <v>16</v>
      </c>
      <c r="I12" s="80" t="s">
        <v>14</v>
      </c>
      <c r="J12" s="61" t="s">
        <v>17</v>
      </c>
      <c r="K12" s="82">
        <f>K13+K17+K27+K31+K34+K37+K40+K44+K47+K54</f>
        <v>6352106</v>
      </c>
      <c r="L12" s="82">
        <f>L13+L17+L27+L31+L34+L37+L40+L44+L47+L54</f>
        <v>1453940.37</v>
      </c>
      <c r="M12" s="82">
        <f>K12-L12</f>
        <v>4898165.63</v>
      </c>
    </row>
    <row r="13" spans="1:13" x14ac:dyDescent="0.25">
      <c r="A13" s="57"/>
      <c r="B13" s="80" t="s">
        <v>14</v>
      </c>
      <c r="C13" s="80" t="s">
        <v>19</v>
      </c>
      <c r="D13" s="80" t="s">
        <v>20</v>
      </c>
      <c r="E13" s="80" t="s">
        <v>21</v>
      </c>
      <c r="F13" s="80" t="s">
        <v>14</v>
      </c>
      <c r="G13" s="80" t="s">
        <v>20</v>
      </c>
      <c r="H13" s="80" t="s">
        <v>16</v>
      </c>
      <c r="I13" s="80" t="s">
        <v>22</v>
      </c>
      <c r="J13" s="62" t="s">
        <v>18</v>
      </c>
      <c r="K13" s="82">
        <f>K14+K15+K16</f>
        <v>148230</v>
      </c>
      <c r="L13" s="82">
        <f>L14+L15+L16</f>
        <v>95088.450000000012</v>
      </c>
      <c r="M13" s="82">
        <f t="shared" ref="M13:M70" si="0">K13-L13</f>
        <v>53141.549999999988</v>
      </c>
    </row>
    <row r="14" spans="1:13" ht="102" x14ac:dyDescent="0.25">
      <c r="A14" s="57"/>
      <c r="B14" s="81" t="s">
        <v>14</v>
      </c>
      <c r="C14" s="81" t="s">
        <v>19</v>
      </c>
      <c r="D14" s="81" t="s">
        <v>20</v>
      </c>
      <c r="E14" s="81" t="s">
        <v>21</v>
      </c>
      <c r="F14" s="81" t="s">
        <v>23</v>
      </c>
      <c r="G14" s="81" t="s">
        <v>20</v>
      </c>
      <c r="H14" s="81" t="s">
        <v>16</v>
      </c>
      <c r="I14" s="81" t="s">
        <v>22</v>
      </c>
      <c r="J14" s="63" t="s">
        <v>25</v>
      </c>
      <c r="K14" s="84">
        <v>145980</v>
      </c>
      <c r="L14" s="84">
        <v>95043.78</v>
      </c>
      <c r="M14" s="84">
        <f t="shared" si="0"/>
        <v>50936.22</v>
      </c>
    </row>
    <row r="15" spans="1:13" ht="216.75" x14ac:dyDescent="0.25">
      <c r="A15" s="57"/>
      <c r="B15" s="81" t="s">
        <v>14</v>
      </c>
      <c r="C15" s="81" t="s">
        <v>19</v>
      </c>
      <c r="D15" s="81" t="s">
        <v>20</v>
      </c>
      <c r="E15" s="81" t="s">
        <v>21</v>
      </c>
      <c r="F15" s="81" t="s">
        <v>24</v>
      </c>
      <c r="G15" s="81" t="s">
        <v>20</v>
      </c>
      <c r="H15" s="81" t="s">
        <v>26</v>
      </c>
      <c r="I15" s="81" t="s">
        <v>22</v>
      </c>
      <c r="J15" s="64" t="s">
        <v>27</v>
      </c>
      <c r="K15" s="84">
        <v>0</v>
      </c>
      <c r="L15" s="84">
        <v>-0.15</v>
      </c>
      <c r="M15" s="84">
        <f t="shared" si="0"/>
        <v>0.15</v>
      </c>
    </row>
    <row r="16" spans="1:13" ht="51" x14ac:dyDescent="0.25">
      <c r="A16" s="57"/>
      <c r="B16" s="81" t="s">
        <v>14</v>
      </c>
      <c r="C16" s="81" t="s">
        <v>19</v>
      </c>
      <c r="D16" s="81" t="s">
        <v>20</v>
      </c>
      <c r="E16" s="81" t="s">
        <v>21</v>
      </c>
      <c r="F16" s="81" t="s">
        <v>29</v>
      </c>
      <c r="G16" s="81" t="s">
        <v>20</v>
      </c>
      <c r="H16" s="81" t="s">
        <v>16</v>
      </c>
      <c r="I16" s="81" t="s">
        <v>22</v>
      </c>
      <c r="J16" s="64" t="s">
        <v>28</v>
      </c>
      <c r="K16" s="84">
        <v>2250</v>
      </c>
      <c r="L16" s="84">
        <v>44.82</v>
      </c>
      <c r="M16" s="84">
        <f t="shared" si="0"/>
        <v>2205.1799999999998</v>
      </c>
    </row>
    <row r="17" spans="1:13" ht="38.25" x14ac:dyDescent="0.25">
      <c r="A17" s="57"/>
      <c r="B17" s="80" t="s">
        <v>14</v>
      </c>
      <c r="C17" s="80" t="s">
        <v>15</v>
      </c>
      <c r="D17" s="80" t="s">
        <v>15</v>
      </c>
      <c r="E17" s="80" t="s">
        <v>14</v>
      </c>
      <c r="F17" s="80" t="s">
        <v>15</v>
      </c>
      <c r="G17" s="80" t="s">
        <v>14</v>
      </c>
      <c r="H17" s="80" t="s">
        <v>16</v>
      </c>
      <c r="I17" s="80" t="s">
        <v>14</v>
      </c>
      <c r="J17" s="61" t="s">
        <v>30</v>
      </c>
      <c r="K17" s="82">
        <f>K18</f>
        <v>744600</v>
      </c>
      <c r="L17" s="82">
        <f>L18</f>
        <v>420550.09</v>
      </c>
      <c r="M17" s="82">
        <f t="shared" si="0"/>
        <v>324049.90999999997</v>
      </c>
    </row>
    <row r="18" spans="1:13" ht="38.25" x14ac:dyDescent="0.25">
      <c r="A18" s="57"/>
      <c r="B18" s="81" t="s">
        <v>14</v>
      </c>
      <c r="C18" s="81" t="s">
        <v>19</v>
      </c>
      <c r="D18" s="81" t="s">
        <v>15</v>
      </c>
      <c r="E18" s="81" t="s">
        <v>15</v>
      </c>
      <c r="F18" s="81" t="s">
        <v>14</v>
      </c>
      <c r="G18" s="81" t="s">
        <v>15</v>
      </c>
      <c r="H18" s="81" t="s">
        <v>16</v>
      </c>
      <c r="I18" s="81" t="s">
        <v>14</v>
      </c>
      <c r="J18" s="64" t="s">
        <v>31</v>
      </c>
      <c r="K18" s="84">
        <f>K19+K20+K21+K22+K23+K24+K25+K26</f>
        <v>744600</v>
      </c>
      <c r="L18" s="84">
        <f>L19+L20+L21+L22+L23+L24+L25+L26</f>
        <v>420550.09</v>
      </c>
      <c r="M18" s="84">
        <f t="shared" si="0"/>
        <v>324049.90999999997</v>
      </c>
    </row>
    <row r="19" spans="1:13" ht="102" x14ac:dyDescent="0.25">
      <c r="A19" s="57"/>
      <c r="B19" s="81" t="s">
        <v>14</v>
      </c>
      <c r="C19" s="81" t="s">
        <v>19</v>
      </c>
      <c r="D19" s="81" t="s">
        <v>32</v>
      </c>
      <c r="E19" s="81" t="s">
        <v>21</v>
      </c>
      <c r="F19" s="81" t="s">
        <v>33</v>
      </c>
      <c r="G19" s="81" t="s">
        <v>20</v>
      </c>
      <c r="H19" s="81" t="s">
        <v>16</v>
      </c>
      <c r="I19" s="81" t="s">
        <v>22</v>
      </c>
      <c r="J19" s="64" t="s">
        <v>34</v>
      </c>
      <c r="K19" s="84">
        <v>0</v>
      </c>
      <c r="L19" s="84">
        <v>0</v>
      </c>
      <c r="M19" s="84">
        <f t="shared" si="0"/>
        <v>0</v>
      </c>
    </row>
    <row r="20" spans="1:13" ht="165.75" x14ac:dyDescent="0.25">
      <c r="A20" s="57"/>
      <c r="B20" s="81" t="s">
        <v>14</v>
      </c>
      <c r="C20" s="81" t="s">
        <v>19</v>
      </c>
      <c r="D20" s="81" t="s">
        <v>32</v>
      </c>
      <c r="E20" s="81" t="s">
        <v>21</v>
      </c>
      <c r="F20" s="81" t="s">
        <v>36</v>
      </c>
      <c r="G20" s="81" t="s">
        <v>20</v>
      </c>
      <c r="H20" s="81" t="s">
        <v>16</v>
      </c>
      <c r="I20" s="81" t="s">
        <v>22</v>
      </c>
      <c r="J20" s="64" t="s">
        <v>37</v>
      </c>
      <c r="K20" s="84">
        <v>343800</v>
      </c>
      <c r="L20" s="84">
        <v>214826.38</v>
      </c>
      <c r="M20" s="84">
        <f t="shared" si="0"/>
        <v>128973.62</v>
      </c>
    </row>
    <row r="21" spans="1:13" ht="127.5" x14ac:dyDescent="0.25">
      <c r="A21" s="57"/>
      <c r="B21" s="81" t="s">
        <v>14</v>
      </c>
      <c r="C21" s="81" t="s">
        <v>19</v>
      </c>
      <c r="D21" s="81" t="s">
        <v>32</v>
      </c>
      <c r="E21" s="81" t="s">
        <v>21</v>
      </c>
      <c r="F21" s="81" t="s">
        <v>35</v>
      </c>
      <c r="G21" s="81" t="s">
        <v>20</v>
      </c>
      <c r="H21" s="81" t="s">
        <v>16</v>
      </c>
      <c r="I21" s="81" t="s">
        <v>22</v>
      </c>
      <c r="J21" s="64" t="s">
        <v>38</v>
      </c>
      <c r="K21" s="84">
        <v>0</v>
      </c>
      <c r="L21" s="84">
        <v>0</v>
      </c>
      <c r="M21" s="82">
        <f t="shared" si="0"/>
        <v>0</v>
      </c>
    </row>
    <row r="22" spans="1:13" ht="191.25" x14ac:dyDescent="0.25">
      <c r="A22" s="57"/>
      <c r="B22" s="81" t="s">
        <v>14</v>
      </c>
      <c r="C22" s="81" t="s">
        <v>19</v>
      </c>
      <c r="D22" s="81" t="s">
        <v>32</v>
      </c>
      <c r="E22" s="81" t="s">
        <v>21</v>
      </c>
      <c r="F22" s="81" t="s">
        <v>39</v>
      </c>
      <c r="G22" s="81" t="s">
        <v>20</v>
      </c>
      <c r="H22" s="81" t="s">
        <v>16</v>
      </c>
      <c r="I22" s="81" t="s">
        <v>22</v>
      </c>
      <c r="J22" s="64" t="s">
        <v>40</v>
      </c>
      <c r="K22" s="84">
        <v>2500</v>
      </c>
      <c r="L22" s="84">
        <v>1243.2</v>
      </c>
      <c r="M22" s="84">
        <f t="shared" si="0"/>
        <v>1256.8</v>
      </c>
    </row>
    <row r="23" spans="1:13" ht="102" x14ac:dyDescent="0.25">
      <c r="A23" s="57"/>
      <c r="B23" s="81" t="s">
        <v>14</v>
      </c>
      <c r="C23" s="81" t="s">
        <v>19</v>
      </c>
      <c r="D23" s="81" t="s">
        <v>32</v>
      </c>
      <c r="E23" s="81" t="s">
        <v>21</v>
      </c>
      <c r="F23" s="81" t="s">
        <v>41</v>
      </c>
      <c r="G23" s="81" t="s">
        <v>20</v>
      </c>
      <c r="H23" s="81" t="s">
        <v>16</v>
      </c>
      <c r="I23" s="81" t="s">
        <v>22</v>
      </c>
      <c r="J23" s="64" t="s">
        <v>42</v>
      </c>
      <c r="K23" s="84">
        <v>0</v>
      </c>
      <c r="L23" s="84">
        <v>0</v>
      </c>
      <c r="M23" s="84">
        <f t="shared" si="0"/>
        <v>0</v>
      </c>
    </row>
    <row r="24" spans="1:13" ht="165.75" x14ac:dyDescent="0.25">
      <c r="A24" s="57"/>
      <c r="B24" s="81" t="s">
        <v>14</v>
      </c>
      <c r="C24" s="81" t="s">
        <v>19</v>
      </c>
      <c r="D24" s="81" t="s">
        <v>32</v>
      </c>
      <c r="E24" s="81" t="s">
        <v>21</v>
      </c>
      <c r="F24" s="81" t="s">
        <v>43</v>
      </c>
      <c r="G24" s="81" t="s">
        <v>20</v>
      </c>
      <c r="H24" s="81" t="s">
        <v>16</v>
      </c>
      <c r="I24" s="81" t="s">
        <v>22</v>
      </c>
      <c r="J24" s="64" t="s">
        <v>44</v>
      </c>
      <c r="K24" s="84">
        <v>452800</v>
      </c>
      <c r="L24" s="84">
        <v>232373.85</v>
      </c>
      <c r="M24" s="82">
        <f t="shared" si="0"/>
        <v>220426.15</v>
      </c>
    </row>
    <row r="25" spans="1:13" ht="102" x14ac:dyDescent="0.25">
      <c r="A25" s="57"/>
      <c r="B25" s="81" t="s">
        <v>14</v>
      </c>
      <c r="C25" s="81" t="s">
        <v>19</v>
      </c>
      <c r="D25" s="81" t="s">
        <v>32</v>
      </c>
      <c r="E25" s="81" t="s">
        <v>21</v>
      </c>
      <c r="F25" s="81" t="s">
        <v>45</v>
      </c>
      <c r="G25" s="81" t="s">
        <v>20</v>
      </c>
      <c r="H25" s="81" t="s">
        <v>16</v>
      </c>
      <c r="I25" s="81" t="s">
        <v>22</v>
      </c>
      <c r="J25" s="64" t="s">
        <v>47</v>
      </c>
      <c r="K25" s="84">
        <v>0</v>
      </c>
      <c r="L25" s="84">
        <v>0</v>
      </c>
      <c r="M25" s="82">
        <f t="shared" si="0"/>
        <v>0</v>
      </c>
    </row>
    <row r="26" spans="1:13" ht="165.75" x14ac:dyDescent="0.25">
      <c r="A26" s="57"/>
      <c r="B26" s="81" t="s">
        <v>14</v>
      </c>
      <c r="C26" s="81" t="s">
        <v>19</v>
      </c>
      <c r="D26" s="81" t="s">
        <v>32</v>
      </c>
      <c r="E26" s="81" t="s">
        <v>21</v>
      </c>
      <c r="F26" s="81" t="s">
        <v>46</v>
      </c>
      <c r="G26" s="81" t="s">
        <v>20</v>
      </c>
      <c r="H26" s="81" t="s">
        <v>16</v>
      </c>
      <c r="I26" s="81" t="s">
        <v>22</v>
      </c>
      <c r="J26" s="64" t="s">
        <v>48</v>
      </c>
      <c r="K26" s="84">
        <v>-54500</v>
      </c>
      <c r="L26" s="84">
        <v>-27893.34</v>
      </c>
      <c r="M26" s="84">
        <f t="shared" si="0"/>
        <v>-26606.66</v>
      </c>
    </row>
    <row r="27" spans="1:13" x14ac:dyDescent="0.25">
      <c r="A27" s="57"/>
      <c r="B27" s="80" t="s">
        <v>14</v>
      </c>
      <c r="C27" s="80">
        <v>1</v>
      </c>
      <c r="D27" s="80" t="s">
        <v>49</v>
      </c>
      <c r="E27" s="80" t="s">
        <v>15</v>
      </c>
      <c r="F27" s="80" t="s">
        <v>14</v>
      </c>
      <c r="G27" s="80" t="s">
        <v>15</v>
      </c>
      <c r="H27" s="80" t="s">
        <v>16</v>
      </c>
      <c r="I27" s="80" t="s">
        <v>22</v>
      </c>
      <c r="J27" s="62" t="s">
        <v>50</v>
      </c>
      <c r="K27" s="82">
        <f>K28</f>
        <v>1000</v>
      </c>
      <c r="L27" s="82">
        <f>L28</f>
        <v>256.5</v>
      </c>
      <c r="M27" s="82">
        <f t="shared" si="0"/>
        <v>743.5</v>
      </c>
    </row>
    <row r="28" spans="1:13" ht="63.75" x14ac:dyDescent="0.25">
      <c r="A28" s="57"/>
      <c r="B28" s="81" t="s">
        <v>14</v>
      </c>
      <c r="C28" s="81" t="s">
        <v>19</v>
      </c>
      <c r="D28" s="81" t="s">
        <v>49</v>
      </c>
      <c r="E28" s="81" t="s">
        <v>32</v>
      </c>
      <c r="F28" s="81" t="s">
        <v>23</v>
      </c>
      <c r="G28" s="81" t="s">
        <v>15</v>
      </c>
      <c r="H28" s="81" t="s">
        <v>16</v>
      </c>
      <c r="I28" s="81" t="s">
        <v>22</v>
      </c>
      <c r="J28" s="64" t="s">
        <v>51</v>
      </c>
      <c r="K28" s="84">
        <f>K29</f>
        <v>1000</v>
      </c>
      <c r="L28" s="84">
        <f>L29</f>
        <v>256.5</v>
      </c>
      <c r="M28" s="84">
        <f t="shared" si="0"/>
        <v>743.5</v>
      </c>
    </row>
    <row r="29" spans="1:13" ht="63.75" x14ac:dyDescent="0.25">
      <c r="A29" s="57"/>
      <c r="B29" s="81" t="s">
        <v>14</v>
      </c>
      <c r="C29" s="81" t="s">
        <v>19</v>
      </c>
      <c r="D29" s="81" t="s">
        <v>49</v>
      </c>
      <c r="E29" s="81" t="s">
        <v>32</v>
      </c>
      <c r="F29" s="81" t="s">
        <v>23</v>
      </c>
      <c r="G29" s="81" t="s">
        <v>20</v>
      </c>
      <c r="H29" s="81" t="s">
        <v>52</v>
      </c>
      <c r="I29" s="81" t="s">
        <v>22</v>
      </c>
      <c r="J29" s="64" t="s">
        <v>51</v>
      </c>
      <c r="K29" s="84">
        <v>1000</v>
      </c>
      <c r="L29" s="84">
        <v>256.5</v>
      </c>
      <c r="M29" s="82">
        <f t="shared" si="0"/>
        <v>743.5</v>
      </c>
    </row>
    <row r="30" spans="1:13" s="45" customFormat="1" ht="51" x14ac:dyDescent="0.25">
      <c r="A30" s="57"/>
      <c r="B30" s="81" t="s">
        <v>14</v>
      </c>
      <c r="C30" s="81" t="s">
        <v>19</v>
      </c>
      <c r="D30" s="81" t="s">
        <v>49</v>
      </c>
      <c r="E30" s="81" t="s">
        <v>32</v>
      </c>
      <c r="F30" s="81" t="s">
        <v>24</v>
      </c>
      <c r="G30" s="81" t="s">
        <v>20</v>
      </c>
      <c r="H30" s="81" t="s">
        <v>281</v>
      </c>
      <c r="I30" s="81" t="s">
        <v>22</v>
      </c>
      <c r="J30" s="64" t="s">
        <v>282</v>
      </c>
      <c r="K30" s="84">
        <v>0</v>
      </c>
      <c r="L30" s="84">
        <v>0</v>
      </c>
      <c r="M30" s="82">
        <f t="shared" si="0"/>
        <v>0</v>
      </c>
    </row>
    <row r="31" spans="1:13" x14ac:dyDescent="0.25">
      <c r="A31" s="57"/>
      <c r="B31" s="80" t="s">
        <v>14</v>
      </c>
      <c r="C31" s="80" t="s">
        <v>19</v>
      </c>
      <c r="D31" s="80" t="s">
        <v>53</v>
      </c>
      <c r="E31" s="80" t="s">
        <v>15</v>
      </c>
      <c r="F31" s="80" t="s">
        <v>14</v>
      </c>
      <c r="G31" s="80" t="s">
        <v>15</v>
      </c>
      <c r="H31" s="80" t="s">
        <v>16</v>
      </c>
      <c r="I31" s="80" t="s">
        <v>14</v>
      </c>
      <c r="J31" s="62" t="s">
        <v>54</v>
      </c>
      <c r="K31" s="82">
        <f>K32</f>
        <v>44000</v>
      </c>
      <c r="L31" s="82">
        <f>L32</f>
        <v>7281.48</v>
      </c>
      <c r="M31" s="82">
        <f t="shared" si="0"/>
        <v>36718.520000000004</v>
      </c>
    </row>
    <row r="32" spans="1:13" s="9" customFormat="1" x14ac:dyDescent="0.25">
      <c r="A32" s="57"/>
      <c r="B32" s="81" t="s">
        <v>14</v>
      </c>
      <c r="C32" s="81" t="s">
        <v>19</v>
      </c>
      <c r="D32" s="81" t="s">
        <v>53</v>
      </c>
      <c r="E32" s="81" t="s">
        <v>20</v>
      </c>
      <c r="F32" s="81" t="s">
        <v>14</v>
      </c>
      <c r="G32" s="81" t="s">
        <v>56</v>
      </c>
      <c r="H32" s="81" t="s">
        <v>16</v>
      </c>
      <c r="I32" s="81" t="s">
        <v>22</v>
      </c>
      <c r="J32" s="65" t="s">
        <v>57</v>
      </c>
      <c r="K32" s="84">
        <f>K33</f>
        <v>44000</v>
      </c>
      <c r="L32" s="84">
        <f>L33</f>
        <v>7281.48</v>
      </c>
      <c r="M32" s="84">
        <f t="shared" si="0"/>
        <v>36718.520000000004</v>
      </c>
    </row>
    <row r="33" spans="1:13" ht="114.75" x14ac:dyDescent="0.25">
      <c r="A33" s="57"/>
      <c r="B33" s="81" t="s">
        <v>14</v>
      </c>
      <c r="C33" s="81" t="s">
        <v>19</v>
      </c>
      <c r="D33" s="81" t="s">
        <v>53</v>
      </c>
      <c r="E33" s="81" t="s">
        <v>20</v>
      </c>
      <c r="F33" s="81" t="s">
        <v>29</v>
      </c>
      <c r="G33" s="81" t="s">
        <v>56</v>
      </c>
      <c r="H33" s="81" t="s">
        <v>52</v>
      </c>
      <c r="I33" s="81" t="s">
        <v>22</v>
      </c>
      <c r="J33" s="64" t="s">
        <v>55</v>
      </c>
      <c r="K33" s="84">
        <v>44000</v>
      </c>
      <c r="L33" s="84">
        <v>7281.48</v>
      </c>
      <c r="M33" s="84">
        <f t="shared" si="0"/>
        <v>36718.520000000004</v>
      </c>
    </row>
    <row r="34" spans="1:13" x14ac:dyDescent="0.25">
      <c r="A34" s="57"/>
      <c r="B34" s="80" t="s">
        <v>14</v>
      </c>
      <c r="C34" s="80" t="s">
        <v>19</v>
      </c>
      <c r="D34" s="80" t="s">
        <v>53</v>
      </c>
      <c r="E34" s="80" t="s">
        <v>53</v>
      </c>
      <c r="F34" s="80" t="s">
        <v>14</v>
      </c>
      <c r="G34" s="80" t="s">
        <v>15</v>
      </c>
      <c r="H34" s="80" t="s">
        <v>16</v>
      </c>
      <c r="I34" s="80" t="s">
        <v>22</v>
      </c>
      <c r="J34" s="66" t="s">
        <v>58</v>
      </c>
      <c r="K34" s="82">
        <f>K35+K36</f>
        <v>2943000</v>
      </c>
      <c r="L34" s="82">
        <f>L35+L36</f>
        <v>75518.13</v>
      </c>
      <c r="M34" s="82">
        <f t="shared" si="0"/>
        <v>2867481.87</v>
      </c>
    </row>
    <row r="35" spans="1:13" ht="51" x14ac:dyDescent="0.25">
      <c r="A35" s="57"/>
      <c r="B35" s="81" t="s">
        <v>14</v>
      </c>
      <c r="C35" s="81" t="s">
        <v>19</v>
      </c>
      <c r="D35" s="81" t="s">
        <v>53</v>
      </c>
      <c r="E35" s="81" t="s">
        <v>53</v>
      </c>
      <c r="F35" s="81" t="s">
        <v>60</v>
      </c>
      <c r="G35" s="81" t="s">
        <v>56</v>
      </c>
      <c r="H35" s="81" t="s">
        <v>16</v>
      </c>
      <c r="I35" s="81" t="s">
        <v>22</v>
      </c>
      <c r="J35" s="64" t="s">
        <v>59</v>
      </c>
      <c r="K35" s="84">
        <v>1903000</v>
      </c>
      <c r="L35" s="84">
        <v>-3049.75</v>
      </c>
      <c r="M35" s="84">
        <f t="shared" si="0"/>
        <v>1906049.75</v>
      </c>
    </row>
    <row r="36" spans="1:13" ht="46.5" customHeight="1" x14ac:dyDescent="0.25">
      <c r="A36" s="57"/>
      <c r="B36" s="81" t="s">
        <v>14</v>
      </c>
      <c r="C36" s="81" t="s">
        <v>19</v>
      </c>
      <c r="D36" s="81" t="s">
        <v>53</v>
      </c>
      <c r="E36" s="81" t="s">
        <v>53</v>
      </c>
      <c r="F36" s="81" t="s">
        <v>62</v>
      </c>
      <c r="G36" s="81" t="s">
        <v>56</v>
      </c>
      <c r="H36" s="81" t="s">
        <v>16</v>
      </c>
      <c r="I36" s="81" t="s">
        <v>22</v>
      </c>
      <c r="J36" s="64" t="s">
        <v>61</v>
      </c>
      <c r="K36" s="84">
        <v>1040000</v>
      </c>
      <c r="L36" s="84">
        <v>78567.88</v>
      </c>
      <c r="M36" s="84">
        <f t="shared" si="0"/>
        <v>961432.12</v>
      </c>
    </row>
    <row r="37" spans="1:13" x14ac:dyDescent="0.25">
      <c r="A37" s="57"/>
      <c r="B37" s="80" t="s">
        <v>14</v>
      </c>
      <c r="C37" s="80" t="s">
        <v>19</v>
      </c>
      <c r="D37" s="80" t="s">
        <v>63</v>
      </c>
      <c r="E37" s="80" t="s">
        <v>15</v>
      </c>
      <c r="F37" s="80" t="s">
        <v>14</v>
      </c>
      <c r="G37" s="80" t="s">
        <v>15</v>
      </c>
      <c r="H37" s="80" t="s">
        <v>16</v>
      </c>
      <c r="I37" s="80" t="s">
        <v>14</v>
      </c>
      <c r="J37" s="62" t="s">
        <v>64</v>
      </c>
      <c r="K37" s="82">
        <f>K38</f>
        <v>5000</v>
      </c>
      <c r="L37" s="82">
        <f>L38</f>
        <v>1200</v>
      </c>
      <c r="M37" s="82">
        <f t="shared" si="0"/>
        <v>3800</v>
      </c>
    </row>
    <row r="38" spans="1:13" ht="63.75" x14ac:dyDescent="0.25">
      <c r="A38" s="57"/>
      <c r="B38" s="81" t="s">
        <v>14</v>
      </c>
      <c r="C38" s="81" t="s">
        <v>19</v>
      </c>
      <c r="D38" s="81" t="s">
        <v>63</v>
      </c>
      <c r="E38" s="81" t="s">
        <v>65</v>
      </c>
      <c r="F38" s="81" t="s">
        <v>14</v>
      </c>
      <c r="G38" s="81" t="s">
        <v>20</v>
      </c>
      <c r="H38" s="81" t="s">
        <v>16</v>
      </c>
      <c r="I38" s="81" t="s">
        <v>22</v>
      </c>
      <c r="J38" s="64" t="s">
        <v>66</v>
      </c>
      <c r="K38" s="84">
        <f>K39</f>
        <v>5000</v>
      </c>
      <c r="L38" s="84">
        <f>L39</f>
        <v>1200</v>
      </c>
      <c r="M38" s="84">
        <f t="shared" si="0"/>
        <v>3800</v>
      </c>
    </row>
    <row r="39" spans="1:13" ht="102" x14ac:dyDescent="0.25">
      <c r="A39" s="57"/>
      <c r="B39" s="81" t="s">
        <v>14</v>
      </c>
      <c r="C39" s="81" t="s">
        <v>19</v>
      </c>
      <c r="D39" s="81" t="s">
        <v>63</v>
      </c>
      <c r="E39" s="81" t="s">
        <v>65</v>
      </c>
      <c r="F39" s="81" t="s">
        <v>24</v>
      </c>
      <c r="G39" s="81" t="s">
        <v>20</v>
      </c>
      <c r="H39" s="81" t="s">
        <v>52</v>
      </c>
      <c r="I39" s="81" t="s">
        <v>22</v>
      </c>
      <c r="J39" s="64" t="s">
        <v>67</v>
      </c>
      <c r="K39" s="84">
        <v>5000</v>
      </c>
      <c r="L39" s="84">
        <v>1200</v>
      </c>
      <c r="M39" s="84">
        <f t="shared" si="0"/>
        <v>3800</v>
      </c>
    </row>
    <row r="40" spans="1:13" ht="63.75" x14ac:dyDescent="0.25">
      <c r="A40" s="57"/>
      <c r="B40" s="80" t="s">
        <v>14</v>
      </c>
      <c r="C40" s="80" t="s">
        <v>19</v>
      </c>
      <c r="D40" s="80" t="s">
        <v>68</v>
      </c>
      <c r="E40" s="80" t="s">
        <v>15</v>
      </c>
      <c r="F40" s="80" t="s">
        <v>14</v>
      </c>
      <c r="G40" s="80" t="s">
        <v>15</v>
      </c>
      <c r="H40" s="80" t="s">
        <v>16</v>
      </c>
      <c r="I40" s="80" t="s">
        <v>14</v>
      </c>
      <c r="J40" s="61" t="s">
        <v>69</v>
      </c>
      <c r="K40" s="82">
        <f t="shared" ref="K40:L42" si="1">K41</f>
        <v>2300000</v>
      </c>
      <c r="L40" s="82">
        <f t="shared" si="1"/>
        <v>845045.72</v>
      </c>
      <c r="M40" s="82">
        <f t="shared" si="0"/>
        <v>1454954.28</v>
      </c>
    </row>
    <row r="41" spans="1:13" ht="114.75" x14ac:dyDescent="0.25">
      <c r="A41" s="57"/>
      <c r="B41" s="81" t="s">
        <v>14</v>
      </c>
      <c r="C41" s="81" t="s">
        <v>19</v>
      </c>
      <c r="D41" s="81" t="s">
        <v>68</v>
      </c>
      <c r="E41" s="81" t="s">
        <v>49</v>
      </c>
      <c r="F41" s="81" t="s">
        <v>14</v>
      </c>
      <c r="G41" s="81" t="s">
        <v>15</v>
      </c>
      <c r="H41" s="81" t="s">
        <v>16</v>
      </c>
      <c r="I41" s="81" t="s">
        <v>70</v>
      </c>
      <c r="J41" s="64" t="s">
        <v>71</v>
      </c>
      <c r="K41" s="84">
        <f t="shared" si="1"/>
        <v>2300000</v>
      </c>
      <c r="L41" s="84">
        <f t="shared" si="1"/>
        <v>845045.72</v>
      </c>
      <c r="M41" s="84">
        <f t="shared" si="0"/>
        <v>1454954.28</v>
      </c>
    </row>
    <row r="42" spans="1:13" ht="89.25" x14ac:dyDescent="0.25">
      <c r="A42" s="57"/>
      <c r="B42" s="81" t="s">
        <v>14</v>
      </c>
      <c r="C42" s="81" t="s">
        <v>19</v>
      </c>
      <c r="D42" s="81" t="s">
        <v>68</v>
      </c>
      <c r="E42" s="81" t="s">
        <v>49</v>
      </c>
      <c r="F42" s="81" t="s">
        <v>23</v>
      </c>
      <c r="G42" s="81" t="s">
        <v>15</v>
      </c>
      <c r="H42" s="81" t="s">
        <v>16</v>
      </c>
      <c r="I42" s="81" t="s">
        <v>70</v>
      </c>
      <c r="J42" s="64" t="s">
        <v>72</v>
      </c>
      <c r="K42" s="84">
        <f t="shared" si="1"/>
        <v>2300000</v>
      </c>
      <c r="L42" s="84">
        <f t="shared" si="1"/>
        <v>845045.72</v>
      </c>
      <c r="M42" s="84">
        <f t="shared" si="0"/>
        <v>1454954.28</v>
      </c>
    </row>
    <row r="43" spans="1:13" ht="102" x14ac:dyDescent="0.25">
      <c r="A43" s="57"/>
      <c r="B43" s="81" t="s">
        <v>14</v>
      </c>
      <c r="C43" s="81" t="s">
        <v>19</v>
      </c>
      <c r="D43" s="81" t="s">
        <v>68</v>
      </c>
      <c r="E43" s="81" t="s">
        <v>49</v>
      </c>
      <c r="F43" s="81" t="s">
        <v>73</v>
      </c>
      <c r="G43" s="81" t="s">
        <v>56</v>
      </c>
      <c r="H43" s="81" t="s">
        <v>16</v>
      </c>
      <c r="I43" s="81" t="s">
        <v>70</v>
      </c>
      <c r="J43" s="64" t="s">
        <v>74</v>
      </c>
      <c r="K43" s="84">
        <v>2300000</v>
      </c>
      <c r="L43" s="84">
        <v>845045.72</v>
      </c>
      <c r="M43" s="84">
        <f t="shared" si="0"/>
        <v>1454954.28</v>
      </c>
    </row>
    <row r="44" spans="1:13" ht="30.75" customHeight="1" x14ac:dyDescent="0.25">
      <c r="A44" s="57"/>
      <c r="B44" s="80" t="s">
        <v>14</v>
      </c>
      <c r="C44" s="80" t="s">
        <v>19</v>
      </c>
      <c r="D44" s="80" t="s">
        <v>75</v>
      </c>
      <c r="E44" s="80" t="s">
        <v>32</v>
      </c>
      <c r="F44" s="80" t="s">
        <v>14</v>
      </c>
      <c r="G44" s="80" t="s">
        <v>15</v>
      </c>
      <c r="H44" s="80" t="s">
        <v>16</v>
      </c>
      <c r="I44" s="80" t="s">
        <v>14</v>
      </c>
      <c r="J44" s="67" t="s">
        <v>76</v>
      </c>
      <c r="K44" s="82">
        <f>K45+K46</f>
        <v>35000</v>
      </c>
      <c r="L44" s="82">
        <f>L45+L46</f>
        <v>9000</v>
      </c>
      <c r="M44" s="82">
        <f t="shared" si="0"/>
        <v>26000</v>
      </c>
    </row>
    <row r="45" spans="1:13" ht="38.25" x14ac:dyDescent="0.25">
      <c r="A45" s="57"/>
      <c r="B45" s="81" t="s">
        <v>14</v>
      </c>
      <c r="C45" s="81" t="s">
        <v>19</v>
      </c>
      <c r="D45" s="81" t="s">
        <v>75</v>
      </c>
      <c r="E45" s="81" t="s">
        <v>20</v>
      </c>
      <c r="F45" s="81" t="s">
        <v>77</v>
      </c>
      <c r="G45" s="81" t="s">
        <v>56</v>
      </c>
      <c r="H45" s="81" t="s">
        <v>16</v>
      </c>
      <c r="I45" s="81" t="s">
        <v>78</v>
      </c>
      <c r="J45" s="64" t="s">
        <v>79</v>
      </c>
      <c r="K45" s="84">
        <v>35000</v>
      </c>
      <c r="L45" s="84">
        <v>9000</v>
      </c>
      <c r="M45" s="82">
        <f t="shared" si="0"/>
        <v>26000</v>
      </c>
    </row>
    <row r="46" spans="1:13" ht="25.5" x14ac:dyDescent="0.25">
      <c r="A46" s="57"/>
      <c r="B46" s="81" t="s">
        <v>14</v>
      </c>
      <c r="C46" s="81" t="s">
        <v>19</v>
      </c>
      <c r="D46" s="81" t="s">
        <v>75</v>
      </c>
      <c r="E46" s="81" t="s">
        <v>21</v>
      </c>
      <c r="F46" s="81" t="s">
        <v>77</v>
      </c>
      <c r="G46" s="81" t="s">
        <v>56</v>
      </c>
      <c r="H46" s="81" t="s">
        <v>16</v>
      </c>
      <c r="I46" s="81" t="s">
        <v>78</v>
      </c>
      <c r="J46" s="64" t="s">
        <v>80</v>
      </c>
      <c r="K46" s="84">
        <v>0</v>
      </c>
      <c r="L46" s="84">
        <v>0</v>
      </c>
      <c r="M46" s="82">
        <f t="shared" si="0"/>
        <v>0</v>
      </c>
    </row>
    <row r="47" spans="1:13" ht="48.75" customHeight="1" x14ac:dyDescent="0.25">
      <c r="A47" s="57"/>
      <c r="B47" s="80" t="s">
        <v>14</v>
      </c>
      <c r="C47" s="80" t="s">
        <v>19</v>
      </c>
      <c r="D47" s="80" t="s">
        <v>81</v>
      </c>
      <c r="E47" s="80" t="s">
        <v>15</v>
      </c>
      <c r="F47" s="80" t="s">
        <v>14</v>
      </c>
      <c r="G47" s="80" t="s">
        <v>15</v>
      </c>
      <c r="H47" s="80" t="s">
        <v>16</v>
      </c>
      <c r="I47" s="80" t="s">
        <v>14</v>
      </c>
      <c r="J47" s="61" t="s">
        <v>82</v>
      </c>
      <c r="K47" s="82">
        <f>K48</f>
        <v>20000</v>
      </c>
      <c r="L47" s="82">
        <f>L48</f>
        <v>0</v>
      </c>
      <c r="M47" s="82">
        <f t="shared" si="0"/>
        <v>20000</v>
      </c>
    </row>
    <row r="48" spans="1:13" ht="51" x14ac:dyDescent="0.25">
      <c r="A48" s="57"/>
      <c r="B48" s="81" t="s">
        <v>14</v>
      </c>
      <c r="C48" s="81" t="s">
        <v>19</v>
      </c>
      <c r="D48" s="81" t="s">
        <v>81</v>
      </c>
      <c r="E48" s="81" t="s">
        <v>53</v>
      </c>
      <c r="F48" s="81" t="s">
        <v>14</v>
      </c>
      <c r="G48" s="81" t="s">
        <v>15</v>
      </c>
      <c r="H48" s="81" t="s">
        <v>16</v>
      </c>
      <c r="I48" s="81" t="s">
        <v>83</v>
      </c>
      <c r="J48" s="64" t="s">
        <v>84</v>
      </c>
      <c r="K48" s="84">
        <f>K49</f>
        <v>20000</v>
      </c>
      <c r="L48" s="84">
        <f>L49</f>
        <v>0</v>
      </c>
      <c r="M48" s="84">
        <f t="shared" si="0"/>
        <v>20000</v>
      </c>
    </row>
    <row r="49" spans="1:13" ht="76.5" x14ac:dyDescent="0.25">
      <c r="A49" s="57"/>
      <c r="B49" s="81" t="s">
        <v>14</v>
      </c>
      <c r="C49" s="81" t="s">
        <v>19</v>
      </c>
      <c r="D49" s="81" t="s">
        <v>81</v>
      </c>
      <c r="E49" s="81" t="s">
        <v>53</v>
      </c>
      <c r="F49" s="81" t="s">
        <v>86</v>
      </c>
      <c r="G49" s="81" t="s">
        <v>56</v>
      </c>
      <c r="H49" s="81" t="s">
        <v>16</v>
      </c>
      <c r="I49" s="81" t="s">
        <v>83</v>
      </c>
      <c r="J49" s="64" t="s">
        <v>85</v>
      </c>
      <c r="K49" s="84">
        <v>20000</v>
      </c>
      <c r="L49" s="84">
        <v>0</v>
      </c>
      <c r="M49" s="84">
        <f t="shared" si="0"/>
        <v>20000</v>
      </c>
    </row>
    <row r="50" spans="1:13" ht="25.5" x14ac:dyDescent="0.25">
      <c r="A50" s="57"/>
      <c r="B50" s="80" t="s">
        <v>14</v>
      </c>
      <c r="C50" s="80" t="s">
        <v>19</v>
      </c>
      <c r="D50" s="80" t="s">
        <v>87</v>
      </c>
      <c r="E50" s="80" t="s">
        <v>15</v>
      </c>
      <c r="F50" s="80" t="s">
        <v>14</v>
      </c>
      <c r="G50" s="80" t="s">
        <v>15</v>
      </c>
      <c r="H50" s="80" t="s">
        <v>16</v>
      </c>
      <c r="I50" s="80" t="s">
        <v>14</v>
      </c>
      <c r="J50" s="61" t="s">
        <v>88</v>
      </c>
      <c r="K50" s="82">
        <f t="shared" ref="K50:L52" si="2">K51</f>
        <v>0</v>
      </c>
      <c r="L50" s="82">
        <f t="shared" si="2"/>
        <v>0</v>
      </c>
      <c r="M50" s="82">
        <f t="shared" si="0"/>
        <v>0</v>
      </c>
    </row>
    <row r="51" spans="1:13" ht="25.5" x14ac:dyDescent="0.25">
      <c r="A51" s="57"/>
      <c r="B51" s="81" t="s">
        <v>14</v>
      </c>
      <c r="C51" s="81" t="s">
        <v>19</v>
      </c>
      <c r="D51" s="81" t="s">
        <v>87</v>
      </c>
      <c r="E51" s="81" t="s">
        <v>20</v>
      </c>
      <c r="F51" s="81" t="s">
        <v>14</v>
      </c>
      <c r="G51" s="81" t="s">
        <v>15</v>
      </c>
      <c r="H51" s="81" t="s">
        <v>16</v>
      </c>
      <c r="I51" s="81" t="s">
        <v>14</v>
      </c>
      <c r="J51" s="64" t="s">
        <v>88</v>
      </c>
      <c r="K51" s="84">
        <f t="shared" si="2"/>
        <v>0</v>
      </c>
      <c r="L51" s="84">
        <f t="shared" si="2"/>
        <v>0</v>
      </c>
      <c r="M51" s="84">
        <f t="shared" si="0"/>
        <v>0</v>
      </c>
    </row>
    <row r="52" spans="1:13" ht="25.5" x14ac:dyDescent="0.25">
      <c r="A52" s="57"/>
      <c r="B52" s="81" t="s">
        <v>14</v>
      </c>
      <c r="C52" s="81" t="s">
        <v>19</v>
      </c>
      <c r="D52" s="81" t="s">
        <v>87</v>
      </c>
      <c r="E52" s="81" t="s">
        <v>20</v>
      </c>
      <c r="F52" s="81" t="s">
        <v>89</v>
      </c>
      <c r="G52" s="81" t="s">
        <v>15</v>
      </c>
      <c r="H52" s="81" t="s">
        <v>16</v>
      </c>
      <c r="I52" s="81" t="s">
        <v>90</v>
      </c>
      <c r="J52" s="64" t="s">
        <v>88</v>
      </c>
      <c r="K52" s="84">
        <f t="shared" si="2"/>
        <v>0</v>
      </c>
      <c r="L52" s="84">
        <f t="shared" si="2"/>
        <v>0</v>
      </c>
      <c r="M52" s="84">
        <f t="shared" si="0"/>
        <v>0</v>
      </c>
    </row>
    <row r="53" spans="1:13" ht="25.5" x14ac:dyDescent="0.25">
      <c r="A53" s="57"/>
      <c r="B53" s="81" t="s">
        <v>14</v>
      </c>
      <c r="C53" s="81" t="s">
        <v>19</v>
      </c>
      <c r="D53" s="81" t="s">
        <v>87</v>
      </c>
      <c r="E53" s="81" t="s">
        <v>20</v>
      </c>
      <c r="F53" s="81" t="s">
        <v>89</v>
      </c>
      <c r="G53" s="81" t="s">
        <v>56</v>
      </c>
      <c r="H53" s="81" t="s">
        <v>16</v>
      </c>
      <c r="I53" s="81" t="s">
        <v>90</v>
      </c>
      <c r="J53" s="64" t="s">
        <v>88</v>
      </c>
      <c r="K53" s="84">
        <v>0</v>
      </c>
      <c r="L53" s="84">
        <v>0</v>
      </c>
      <c r="M53" s="84">
        <f t="shared" si="0"/>
        <v>0</v>
      </c>
    </row>
    <row r="54" spans="1:13" s="45" customFormat="1" x14ac:dyDescent="0.25">
      <c r="A54" s="57"/>
      <c r="B54" s="81" t="s">
        <v>14</v>
      </c>
      <c r="C54" s="81" t="s">
        <v>19</v>
      </c>
      <c r="D54" s="81" t="s">
        <v>87</v>
      </c>
      <c r="E54" s="81" t="s">
        <v>20</v>
      </c>
      <c r="F54" s="81" t="s">
        <v>29</v>
      </c>
      <c r="G54" s="81" t="s">
        <v>15</v>
      </c>
      <c r="H54" s="81" t="s">
        <v>16</v>
      </c>
      <c r="I54" s="81" t="s">
        <v>95</v>
      </c>
      <c r="J54" s="64" t="s">
        <v>306</v>
      </c>
      <c r="K54" s="84">
        <f>K55</f>
        <v>111276</v>
      </c>
      <c r="L54" s="84">
        <f>L55</f>
        <v>0</v>
      </c>
      <c r="M54" s="84">
        <f t="shared" si="0"/>
        <v>111276</v>
      </c>
    </row>
    <row r="55" spans="1:13" s="45" customFormat="1" ht="25.5" x14ac:dyDescent="0.25">
      <c r="A55" s="57"/>
      <c r="B55" s="81" t="s">
        <v>14</v>
      </c>
      <c r="C55" s="81" t="s">
        <v>19</v>
      </c>
      <c r="D55" s="81" t="s">
        <v>87</v>
      </c>
      <c r="E55" s="81" t="s">
        <v>94</v>
      </c>
      <c r="F55" s="81" t="s">
        <v>29</v>
      </c>
      <c r="G55" s="81" t="s">
        <v>56</v>
      </c>
      <c r="H55" s="81" t="s">
        <v>16</v>
      </c>
      <c r="I55" s="81" t="s">
        <v>95</v>
      </c>
      <c r="J55" s="64" t="s">
        <v>304</v>
      </c>
      <c r="K55" s="84">
        <v>111276</v>
      </c>
      <c r="L55" s="84">
        <v>0</v>
      </c>
      <c r="M55" s="84">
        <f t="shared" si="0"/>
        <v>111276</v>
      </c>
    </row>
    <row r="56" spans="1:13" x14ac:dyDescent="0.25">
      <c r="A56" s="57"/>
      <c r="B56" s="80" t="s">
        <v>14</v>
      </c>
      <c r="C56" s="80" t="s">
        <v>92</v>
      </c>
      <c r="D56" s="80" t="s">
        <v>15</v>
      </c>
      <c r="E56" s="80" t="s">
        <v>15</v>
      </c>
      <c r="F56" s="80" t="s">
        <v>14</v>
      </c>
      <c r="G56" s="80" t="s">
        <v>15</v>
      </c>
      <c r="H56" s="80" t="s">
        <v>16</v>
      </c>
      <c r="I56" s="80" t="s">
        <v>14</v>
      </c>
      <c r="J56" s="62" t="s">
        <v>91</v>
      </c>
      <c r="K56" s="82">
        <f>K57+K60+K66</f>
        <v>6883648.0899999999</v>
      </c>
      <c r="L56" s="82">
        <f>L57+L60+L66</f>
        <v>2024439.45</v>
      </c>
      <c r="M56" s="82">
        <f t="shared" si="0"/>
        <v>4859208.6399999997</v>
      </c>
    </row>
    <row r="57" spans="1:13" ht="38.25" x14ac:dyDescent="0.25">
      <c r="A57" s="57"/>
      <c r="B57" s="80" t="s">
        <v>14</v>
      </c>
      <c r="C57" s="80" t="s">
        <v>92</v>
      </c>
      <c r="D57" s="80" t="s">
        <v>21</v>
      </c>
      <c r="E57" s="80" t="s">
        <v>15</v>
      </c>
      <c r="F57" s="80" t="s">
        <v>14</v>
      </c>
      <c r="G57" s="80" t="s">
        <v>15</v>
      </c>
      <c r="H57" s="80" t="s">
        <v>16</v>
      </c>
      <c r="I57" s="80" t="s">
        <v>14</v>
      </c>
      <c r="J57" s="67" t="s">
        <v>93</v>
      </c>
      <c r="K57" s="82">
        <f>K58</f>
        <v>3545546.18</v>
      </c>
      <c r="L57" s="82">
        <f t="shared" ref="L57:M57" si="3">L58</f>
        <v>1772773.54</v>
      </c>
      <c r="M57" s="82">
        <f t="shared" si="3"/>
        <v>1772772.6400000001</v>
      </c>
    </row>
    <row r="58" spans="1:13" ht="38.25" x14ac:dyDescent="0.25">
      <c r="A58" s="57"/>
      <c r="B58" s="81" t="s">
        <v>14</v>
      </c>
      <c r="C58" s="81" t="s">
        <v>92</v>
      </c>
      <c r="D58" s="81" t="s">
        <v>21</v>
      </c>
      <c r="E58" s="81" t="s">
        <v>94</v>
      </c>
      <c r="F58" s="81" t="s">
        <v>14</v>
      </c>
      <c r="G58" s="81" t="s">
        <v>15</v>
      </c>
      <c r="H58" s="81" t="s">
        <v>16</v>
      </c>
      <c r="I58" s="81" t="s">
        <v>95</v>
      </c>
      <c r="J58" s="64" t="s">
        <v>96</v>
      </c>
      <c r="K58" s="84">
        <f>K59</f>
        <v>3545546.18</v>
      </c>
      <c r="L58" s="84">
        <f t="shared" ref="L58:M58" si="4">L59</f>
        <v>1772773.54</v>
      </c>
      <c r="M58" s="84">
        <f t="shared" si="4"/>
        <v>1772772.6400000001</v>
      </c>
    </row>
    <row r="59" spans="1:13" ht="38.25" x14ac:dyDescent="0.25">
      <c r="A59" s="57"/>
      <c r="B59" s="81" t="s">
        <v>14</v>
      </c>
      <c r="C59" s="81" t="s">
        <v>92</v>
      </c>
      <c r="D59" s="81" t="s">
        <v>21</v>
      </c>
      <c r="E59" s="81" t="s">
        <v>94</v>
      </c>
      <c r="F59" s="81" t="s">
        <v>97</v>
      </c>
      <c r="G59" s="81" t="s">
        <v>56</v>
      </c>
      <c r="H59" s="81" t="s">
        <v>16</v>
      </c>
      <c r="I59" s="81" t="s">
        <v>95</v>
      </c>
      <c r="J59" s="64" t="s">
        <v>98</v>
      </c>
      <c r="K59" s="84">
        <v>3545546.18</v>
      </c>
      <c r="L59" s="84">
        <v>1772773.54</v>
      </c>
      <c r="M59" s="84">
        <f t="shared" si="0"/>
        <v>1772772.6400000001</v>
      </c>
    </row>
    <row r="60" spans="1:13" ht="25.5" x14ac:dyDescent="0.25">
      <c r="A60" s="57"/>
      <c r="B60" s="80" t="s">
        <v>14</v>
      </c>
      <c r="C60" s="80" t="s">
        <v>92</v>
      </c>
      <c r="D60" s="80" t="s">
        <v>21</v>
      </c>
      <c r="E60" s="80" t="s">
        <v>100</v>
      </c>
      <c r="F60" s="80" t="s">
        <v>14</v>
      </c>
      <c r="G60" s="80" t="s">
        <v>15</v>
      </c>
      <c r="H60" s="80" t="s">
        <v>16</v>
      </c>
      <c r="I60" s="80" t="s">
        <v>95</v>
      </c>
      <c r="J60" s="67" t="s">
        <v>99</v>
      </c>
      <c r="K60" s="82">
        <f>K61+K63+K65</f>
        <v>338155.91000000003</v>
      </c>
      <c r="L60" s="82">
        <f>L61+L63+L65</f>
        <v>251665.91</v>
      </c>
      <c r="M60" s="82">
        <f t="shared" si="0"/>
        <v>86490.000000000029</v>
      </c>
    </row>
    <row r="61" spans="1:13" ht="51" x14ac:dyDescent="0.25">
      <c r="A61" s="57"/>
      <c r="B61" s="81" t="s">
        <v>14</v>
      </c>
      <c r="C61" s="81" t="s">
        <v>92</v>
      </c>
      <c r="D61" s="81" t="s">
        <v>21</v>
      </c>
      <c r="E61" s="81" t="s">
        <v>101</v>
      </c>
      <c r="F61" s="81" t="s">
        <v>102</v>
      </c>
      <c r="G61" s="81" t="s">
        <v>15</v>
      </c>
      <c r="H61" s="81" t="s">
        <v>16</v>
      </c>
      <c r="I61" s="81" t="s">
        <v>95</v>
      </c>
      <c r="J61" s="64" t="s">
        <v>103</v>
      </c>
      <c r="K61" s="84">
        <f>K62</f>
        <v>172698</v>
      </c>
      <c r="L61" s="84">
        <f t="shared" ref="L61:M61" si="5">L62</f>
        <v>86208</v>
      </c>
      <c r="M61" s="84">
        <f t="shared" si="5"/>
        <v>86490</v>
      </c>
    </row>
    <row r="62" spans="1:13" ht="51" x14ac:dyDescent="0.25">
      <c r="A62" s="57"/>
      <c r="B62" s="81" t="s">
        <v>14</v>
      </c>
      <c r="C62" s="81" t="s">
        <v>92</v>
      </c>
      <c r="D62" s="81" t="s">
        <v>21</v>
      </c>
      <c r="E62" s="81" t="s">
        <v>101</v>
      </c>
      <c r="F62" s="81" t="s">
        <v>102</v>
      </c>
      <c r="G62" s="81" t="s">
        <v>56</v>
      </c>
      <c r="H62" s="81" t="s">
        <v>16</v>
      </c>
      <c r="I62" s="81" t="s">
        <v>95</v>
      </c>
      <c r="J62" s="64" t="s">
        <v>104</v>
      </c>
      <c r="K62" s="84">
        <v>172698</v>
      </c>
      <c r="L62" s="84">
        <v>86208</v>
      </c>
      <c r="M62" s="84">
        <f t="shared" si="0"/>
        <v>86490</v>
      </c>
    </row>
    <row r="63" spans="1:13" s="45" customFormat="1" ht="38.25" x14ac:dyDescent="0.25">
      <c r="A63" s="57"/>
      <c r="B63" s="81" t="s">
        <v>14</v>
      </c>
      <c r="C63" s="81" t="s">
        <v>92</v>
      </c>
      <c r="D63" s="81" t="s">
        <v>21</v>
      </c>
      <c r="E63" s="81" t="s">
        <v>316</v>
      </c>
      <c r="F63" s="81" t="s">
        <v>14</v>
      </c>
      <c r="G63" s="81" t="s">
        <v>15</v>
      </c>
      <c r="H63" s="81" t="s">
        <v>16</v>
      </c>
      <c r="I63" s="81" t="s">
        <v>95</v>
      </c>
      <c r="J63" s="64" t="s">
        <v>317</v>
      </c>
      <c r="K63" s="84">
        <f>K64</f>
        <v>165457.91</v>
      </c>
      <c r="L63" s="84">
        <f>L64</f>
        <v>165457.91</v>
      </c>
      <c r="M63" s="84">
        <f t="shared" si="0"/>
        <v>0</v>
      </c>
    </row>
    <row r="64" spans="1:13" s="45" customFormat="1" ht="25.5" x14ac:dyDescent="0.25">
      <c r="A64" s="57"/>
      <c r="B64" s="81" t="s">
        <v>14</v>
      </c>
      <c r="C64" s="81" t="s">
        <v>92</v>
      </c>
      <c r="D64" s="81" t="s">
        <v>21</v>
      </c>
      <c r="E64" s="81" t="s">
        <v>315</v>
      </c>
      <c r="F64" s="81" t="s">
        <v>108</v>
      </c>
      <c r="G64" s="81" t="s">
        <v>56</v>
      </c>
      <c r="H64" s="81" t="s">
        <v>16</v>
      </c>
      <c r="I64" s="81" t="s">
        <v>95</v>
      </c>
      <c r="J64" s="64" t="s">
        <v>318</v>
      </c>
      <c r="K64" s="84">
        <v>165457.91</v>
      </c>
      <c r="L64" s="84">
        <v>165457.91</v>
      </c>
      <c r="M64" s="84"/>
    </row>
    <row r="65" spans="1:13" s="45" customFormat="1" ht="25.5" x14ac:dyDescent="0.25">
      <c r="A65" s="57"/>
      <c r="B65" s="81" t="s">
        <v>14</v>
      </c>
      <c r="C65" s="81" t="s">
        <v>92</v>
      </c>
      <c r="D65" s="81" t="s">
        <v>21</v>
      </c>
      <c r="E65" s="81" t="s">
        <v>285</v>
      </c>
      <c r="F65" s="81" t="s">
        <v>108</v>
      </c>
      <c r="G65" s="81" t="s">
        <v>56</v>
      </c>
      <c r="H65" s="81" t="s">
        <v>16</v>
      </c>
      <c r="I65" s="81" t="s">
        <v>95</v>
      </c>
      <c r="J65" s="64" t="s">
        <v>286</v>
      </c>
      <c r="K65" s="84">
        <v>0</v>
      </c>
      <c r="L65" s="84">
        <v>0</v>
      </c>
      <c r="M65" s="84">
        <f t="shared" si="0"/>
        <v>0</v>
      </c>
    </row>
    <row r="66" spans="1:13" x14ac:dyDescent="0.25">
      <c r="A66" s="57"/>
      <c r="B66" s="80" t="s">
        <v>14</v>
      </c>
      <c r="C66" s="80" t="s">
        <v>92</v>
      </c>
      <c r="D66" s="80" t="s">
        <v>21</v>
      </c>
      <c r="E66" s="80" t="s">
        <v>106</v>
      </c>
      <c r="F66" s="80" t="s">
        <v>14</v>
      </c>
      <c r="G66" s="80" t="s">
        <v>15</v>
      </c>
      <c r="H66" s="80" t="s">
        <v>16</v>
      </c>
      <c r="I66" s="80" t="s">
        <v>95</v>
      </c>
      <c r="J66" s="62" t="s">
        <v>105</v>
      </c>
      <c r="K66" s="82">
        <f>K67+K69</f>
        <v>2999946</v>
      </c>
      <c r="L66" s="82">
        <f>L67+L69</f>
        <v>0</v>
      </c>
      <c r="M66" s="82">
        <f t="shared" si="0"/>
        <v>2999946</v>
      </c>
    </row>
    <row r="67" spans="1:13" ht="89.25" x14ac:dyDescent="0.25">
      <c r="A67" s="57"/>
      <c r="B67" s="81" t="s">
        <v>14</v>
      </c>
      <c r="C67" s="81" t="s">
        <v>92</v>
      </c>
      <c r="D67" s="81" t="s">
        <v>21</v>
      </c>
      <c r="E67" s="81" t="s">
        <v>106</v>
      </c>
      <c r="F67" s="81" t="s">
        <v>291</v>
      </c>
      <c r="G67" s="81" t="s">
        <v>15</v>
      </c>
      <c r="H67" s="81" t="s">
        <v>16</v>
      </c>
      <c r="I67" s="81" t="s">
        <v>95</v>
      </c>
      <c r="J67" s="64" t="s">
        <v>292</v>
      </c>
      <c r="K67" s="84">
        <v>0</v>
      </c>
      <c r="L67" s="84">
        <v>0</v>
      </c>
      <c r="M67" s="84">
        <f t="shared" si="0"/>
        <v>0</v>
      </c>
    </row>
    <row r="68" spans="1:13" s="45" customFormat="1" ht="102" x14ac:dyDescent="0.25">
      <c r="A68" s="57"/>
      <c r="B68" s="81" t="s">
        <v>14</v>
      </c>
      <c r="C68" s="81" t="s">
        <v>92</v>
      </c>
      <c r="D68" s="81" t="s">
        <v>21</v>
      </c>
      <c r="E68" s="81" t="s">
        <v>106</v>
      </c>
      <c r="F68" s="81" t="s">
        <v>291</v>
      </c>
      <c r="G68" s="81" t="s">
        <v>56</v>
      </c>
      <c r="H68" s="81" t="s">
        <v>16</v>
      </c>
      <c r="I68" s="81" t="s">
        <v>95</v>
      </c>
      <c r="J68" s="64" t="s">
        <v>293</v>
      </c>
      <c r="K68" s="84">
        <v>0</v>
      </c>
      <c r="L68" s="84">
        <v>0</v>
      </c>
      <c r="M68" s="84">
        <f t="shared" si="0"/>
        <v>0</v>
      </c>
    </row>
    <row r="69" spans="1:13" ht="38.25" x14ac:dyDescent="0.25">
      <c r="A69" s="57"/>
      <c r="B69" s="81" t="s">
        <v>14</v>
      </c>
      <c r="C69" s="81" t="s">
        <v>92</v>
      </c>
      <c r="D69" s="81" t="s">
        <v>21</v>
      </c>
      <c r="E69" s="81" t="s">
        <v>107</v>
      </c>
      <c r="F69" s="81" t="s">
        <v>108</v>
      </c>
      <c r="G69" s="81" t="s">
        <v>56</v>
      </c>
      <c r="H69" s="81" t="s">
        <v>16</v>
      </c>
      <c r="I69" s="81" t="s">
        <v>95</v>
      </c>
      <c r="J69" s="111" t="s">
        <v>305</v>
      </c>
      <c r="K69" s="84">
        <v>2999946</v>
      </c>
      <c r="L69" s="84">
        <v>0</v>
      </c>
      <c r="M69" s="84">
        <f t="shared" si="0"/>
        <v>2999946</v>
      </c>
    </row>
    <row r="70" spans="1:13" x14ac:dyDescent="0.25">
      <c r="A70" s="57"/>
      <c r="B70" s="80"/>
      <c r="C70" s="80"/>
      <c r="D70" s="80"/>
      <c r="E70" s="80"/>
      <c r="F70" s="80"/>
      <c r="G70" s="80"/>
      <c r="H70" s="80"/>
      <c r="I70" s="80"/>
      <c r="J70" s="66" t="s">
        <v>109</v>
      </c>
      <c r="K70" s="82">
        <f>K56+K12</f>
        <v>13235754.09</v>
      </c>
      <c r="L70" s="82">
        <f>L56+L12</f>
        <v>3478379.8200000003</v>
      </c>
      <c r="M70" s="82">
        <f t="shared" si="0"/>
        <v>9757374.2699999996</v>
      </c>
    </row>
  </sheetData>
  <mergeCells count="13">
    <mergeCell ref="M9:M11"/>
    <mergeCell ref="B8:M8"/>
    <mergeCell ref="B9:I9"/>
    <mergeCell ref="C10:G10"/>
    <mergeCell ref="J1:M6"/>
    <mergeCell ref="B10:B11"/>
    <mergeCell ref="H10:H11"/>
    <mergeCell ref="I10:I11"/>
    <mergeCell ref="J9:J11"/>
    <mergeCell ref="K9:K11"/>
    <mergeCell ref="L9:L11"/>
    <mergeCell ref="B7:M7"/>
    <mergeCell ref="B1:I4"/>
  </mergeCells>
  <pageMargins left="0.19" right="0.2" top="0.41" bottom="0.28000000000000003" header="0.31496062992125984" footer="0.31496062992125984"/>
  <pageSetup paperSize="9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A79" sqref="A7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0"/>
  <sheetViews>
    <sheetView workbookViewId="0">
      <selection activeCell="I1" sqref="I1:L7"/>
    </sheetView>
  </sheetViews>
  <sheetFormatPr defaultRowHeight="15" x14ac:dyDescent="0.25"/>
  <cols>
    <col min="1" max="1" width="2.5703125" style="9" customWidth="1"/>
    <col min="2" max="2" width="6.42578125" style="9" customWidth="1"/>
    <col min="3" max="3" width="4.85546875" style="9" customWidth="1"/>
    <col min="4" max="4" width="5.5703125" style="9" customWidth="1"/>
    <col min="5" max="5" width="6" style="9" customWidth="1"/>
    <col min="6" max="6" width="5" style="9" customWidth="1"/>
    <col min="7" max="7" width="5.7109375" style="9" customWidth="1"/>
    <col min="8" max="8" width="12.42578125" style="9" customWidth="1"/>
    <col min="9" max="9" width="47.140625" style="9" customWidth="1"/>
    <col min="10" max="10" width="15.5703125" style="9" customWidth="1"/>
    <col min="11" max="11" width="12.7109375" style="9" customWidth="1"/>
    <col min="12" max="12" width="15.28515625" style="9" customWidth="1"/>
    <col min="13" max="16384" width="9.140625" style="9"/>
  </cols>
  <sheetData>
    <row r="1" spans="2:12" ht="11.25" customHeight="1" x14ac:dyDescent="0.25">
      <c r="B1" s="142"/>
      <c r="C1" s="138"/>
      <c r="D1" s="138"/>
      <c r="E1" s="138"/>
      <c r="F1" s="138"/>
      <c r="G1" s="138"/>
      <c r="H1" s="138"/>
      <c r="I1" s="125" t="s">
        <v>330</v>
      </c>
      <c r="J1" s="125"/>
      <c r="K1" s="125"/>
      <c r="L1" s="125"/>
    </row>
    <row r="2" spans="2:12" ht="30.75" customHeight="1" x14ac:dyDescent="0.25">
      <c r="B2" s="138"/>
      <c r="C2" s="138"/>
      <c r="D2" s="138"/>
      <c r="E2" s="138"/>
      <c r="F2" s="138"/>
      <c r="G2" s="138"/>
      <c r="H2" s="138"/>
      <c r="I2" s="125"/>
      <c r="J2" s="125"/>
      <c r="K2" s="125"/>
      <c r="L2" s="125"/>
    </row>
    <row r="3" spans="2:12" ht="1.5" customHeight="1" x14ac:dyDescent="0.25">
      <c r="B3" s="138"/>
      <c r="C3" s="138"/>
      <c r="D3" s="138"/>
      <c r="E3" s="138"/>
      <c r="F3" s="138"/>
      <c r="G3" s="138"/>
      <c r="H3" s="138"/>
      <c r="I3" s="125"/>
      <c r="J3" s="125"/>
      <c r="K3" s="125"/>
      <c r="L3" s="125"/>
    </row>
    <row r="4" spans="2:12" ht="8.25" customHeight="1" x14ac:dyDescent="0.25">
      <c r="B4" s="138"/>
      <c r="C4" s="138"/>
      <c r="D4" s="138"/>
      <c r="E4" s="138"/>
      <c r="F4" s="138"/>
      <c r="G4" s="138"/>
      <c r="H4" s="138"/>
      <c r="I4" s="125"/>
      <c r="J4" s="125"/>
      <c r="K4" s="125"/>
      <c r="L4" s="125"/>
    </row>
    <row r="5" spans="2:12" ht="2.25" hidden="1" customHeight="1" x14ac:dyDescent="0.25">
      <c r="B5" s="138"/>
      <c r="C5" s="138"/>
      <c r="D5" s="138"/>
      <c r="E5" s="138"/>
      <c r="F5" s="138"/>
      <c r="G5" s="138"/>
      <c r="H5" s="138"/>
      <c r="I5" s="125"/>
      <c r="J5" s="125"/>
      <c r="K5" s="125"/>
      <c r="L5" s="125"/>
    </row>
    <row r="6" spans="2:12" ht="4.5" hidden="1" customHeight="1" x14ac:dyDescent="0.25">
      <c r="B6" s="138"/>
      <c r="C6" s="138"/>
      <c r="D6" s="138"/>
      <c r="E6" s="138"/>
      <c r="F6" s="138"/>
      <c r="G6" s="138"/>
      <c r="H6" s="138"/>
      <c r="I6" s="126"/>
      <c r="J6" s="126"/>
      <c r="K6" s="126"/>
      <c r="L6" s="126"/>
    </row>
    <row r="7" spans="2:12" s="32" customFormat="1" ht="4.5" hidden="1" customHeight="1" x14ac:dyDescent="0.25">
      <c r="B7" s="138"/>
      <c r="C7" s="138"/>
      <c r="D7" s="138"/>
      <c r="E7" s="138"/>
      <c r="F7" s="138"/>
      <c r="G7" s="138"/>
      <c r="H7" s="138"/>
      <c r="I7" s="143"/>
      <c r="J7" s="143"/>
      <c r="K7" s="143"/>
      <c r="L7" s="143"/>
    </row>
    <row r="8" spans="2:12" ht="49.5" customHeight="1" x14ac:dyDescent="0.25">
      <c r="B8" s="140" t="s">
        <v>321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</row>
    <row r="9" spans="2:12" x14ac:dyDescent="0.25"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2:12" ht="15" customHeight="1" x14ac:dyDescent="0.25">
      <c r="B10" s="148"/>
      <c r="C10" s="149"/>
      <c r="D10" s="149"/>
      <c r="E10" s="149"/>
      <c r="F10" s="149"/>
      <c r="G10" s="149"/>
      <c r="H10" s="150"/>
      <c r="I10" s="146" t="s">
        <v>110</v>
      </c>
      <c r="J10" s="144" t="s">
        <v>298</v>
      </c>
      <c r="K10" s="113" t="s">
        <v>111</v>
      </c>
      <c r="L10" s="113" t="s">
        <v>112</v>
      </c>
    </row>
    <row r="11" spans="2:12" ht="132.75" customHeight="1" x14ac:dyDescent="0.25">
      <c r="B11" s="68" t="s">
        <v>5</v>
      </c>
      <c r="C11" s="69" t="s">
        <v>6</v>
      </c>
      <c r="D11" s="69" t="s">
        <v>7</v>
      </c>
      <c r="E11" s="69" t="s">
        <v>8</v>
      </c>
      <c r="F11" s="69" t="s">
        <v>9</v>
      </c>
      <c r="G11" s="69" t="s">
        <v>10</v>
      </c>
      <c r="H11" s="70" t="s">
        <v>11</v>
      </c>
      <c r="I11" s="147"/>
      <c r="J11" s="145"/>
      <c r="K11" s="115"/>
      <c r="L11" s="115"/>
    </row>
    <row r="12" spans="2:12" x14ac:dyDescent="0.25">
      <c r="B12" s="80">
        <v>1</v>
      </c>
      <c r="C12" s="80" t="s">
        <v>15</v>
      </c>
      <c r="D12" s="80" t="s">
        <v>15</v>
      </c>
      <c r="E12" s="80" t="s">
        <v>14</v>
      </c>
      <c r="F12" s="80" t="s">
        <v>15</v>
      </c>
      <c r="G12" s="80" t="s">
        <v>16</v>
      </c>
      <c r="H12" s="80" t="s">
        <v>14</v>
      </c>
      <c r="I12" s="61" t="s">
        <v>17</v>
      </c>
      <c r="J12" s="82">
        <f>J13+J17+J27+J31+J34+J37+J40+J44+J47+J54</f>
        <v>6352106</v>
      </c>
      <c r="K12" s="82">
        <f>K13+K17+K27+K31+K34+K37+K40+K44+K47+K54</f>
        <v>1453940.37</v>
      </c>
      <c r="L12" s="83">
        <f>K12/J12*100</f>
        <v>22.88910748655643</v>
      </c>
    </row>
    <row r="13" spans="2:12" x14ac:dyDescent="0.25">
      <c r="B13" s="80" t="s">
        <v>19</v>
      </c>
      <c r="C13" s="80" t="s">
        <v>20</v>
      </c>
      <c r="D13" s="80" t="s">
        <v>21</v>
      </c>
      <c r="E13" s="80" t="s">
        <v>14</v>
      </c>
      <c r="F13" s="80" t="s">
        <v>20</v>
      </c>
      <c r="G13" s="80" t="s">
        <v>16</v>
      </c>
      <c r="H13" s="80" t="s">
        <v>22</v>
      </c>
      <c r="I13" s="62" t="s">
        <v>18</v>
      </c>
      <c r="J13" s="82">
        <f>J14+J15+J16</f>
        <v>148230</v>
      </c>
      <c r="K13" s="82">
        <f>K14+K15+K16</f>
        <v>95088.450000000012</v>
      </c>
      <c r="L13" s="83">
        <f t="shared" ref="L13:L70" si="0">K13/J13*100</f>
        <v>64.149261283141072</v>
      </c>
    </row>
    <row r="14" spans="2:12" ht="64.5" customHeight="1" x14ac:dyDescent="0.25">
      <c r="B14" s="81" t="s">
        <v>19</v>
      </c>
      <c r="C14" s="81" t="s">
        <v>20</v>
      </c>
      <c r="D14" s="81" t="s">
        <v>21</v>
      </c>
      <c r="E14" s="81" t="s">
        <v>23</v>
      </c>
      <c r="F14" s="81" t="s">
        <v>20</v>
      </c>
      <c r="G14" s="81" t="s">
        <v>16</v>
      </c>
      <c r="H14" s="81" t="s">
        <v>22</v>
      </c>
      <c r="I14" s="63" t="s">
        <v>25</v>
      </c>
      <c r="J14" s="84">
        <v>145980</v>
      </c>
      <c r="K14" s="84">
        <v>95043.78</v>
      </c>
      <c r="L14" s="83">
        <f t="shared" si="0"/>
        <v>65.107398273736123</v>
      </c>
    </row>
    <row r="15" spans="2:12" ht="147" customHeight="1" x14ac:dyDescent="0.25">
      <c r="B15" s="81" t="s">
        <v>19</v>
      </c>
      <c r="C15" s="81" t="s">
        <v>20</v>
      </c>
      <c r="D15" s="81" t="s">
        <v>21</v>
      </c>
      <c r="E15" s="81" t="s">
        <v>24</v>
      </c>
      <c r="F15" s="81" t="s">
        <v>20</v>
      </c>
      <c r="G15" s="81" t="s">
        <v>26</v>
      </c>
      <c r="H15" s="81" t="s">
        <v>22</v>
      </c>
      <c r="I15" s="64" t="s">
        <v>27</v>
      </c>
      <c r="J15" s="84">
        <v>0</v>
      </c>
      <c r="K15" s="84">
        <v>-0.15</v>
      </c>
      <c r="L15" s="83" t="e">
        <f t="shared" si="0"/>
        <v>#DIV/0!</v>
      </c>
    </row>
    <row r="16" spans="2:12" ht="45" customHeight="1" x14ac:dyDescent="0.25">
      <c r="B16" s="81" t="s">
        <v>19</v>
      </c>
      <c r="C16" s="81" t="s">
        <v>20</v>
      </c>
      <c r="D16" s="81" t="s">
        <v>21</v>
      </c>
      <c r="E16" s="81" t="s">
        <v>29</v>
      </c>
      <c r="F16" s="81" t="s">
        <v>20</v>
      </c>
      <c r="G16" s="81" t="s">
        <v>16</v>
      </c>
      <c r="H16" s="81" t="s">
        <v>22</v>
      </c>
      <c r="I16" s="64" t="s">
        <v>28</v>
      </c>
      <c r="J16" s="84">
        <v>2250</v>
      </c>
      <c r="K16" s="84">
        <v>44.82</v>
      </c>
      <c r="L16" s="83">
        <f t="shared" si="0"/>
        <v>1.992</v>
      </c>
    </row>
    <row r="17" spans="2:12" ht="25.5" x14ac:dyDescent="0.25">
      <c r="B17" s="80" t="s">
        <v>15</v>
      </c>
      <c r="C17" s="80" t="s">
        <v>15</v>
      </c>
      <c r="D17" s="80" t="s">
        <v>14</v>
      </c>
      <c r="E17" s="80" t="s">
        <v>15</v>
      </c>
      <c r="F17" s="80" t="s">
        <v>14</v>
      </c>
      <c r="G17" s="80" t="s">
        <v>16</v>
      </c>
      <c r="H17" s="80" t="s">
        <v>14</v>
      </c>
      <c r="I17" s="61" t="s">
        <v>30</v>
      </c>
      <c r="J17" s="82">
        <f>J18</f>
        <v>744600</v>
      </c>
      <c r="K17" s="82">
        <f>K18</f>
        <v>420550.09</v>
      </c>
      <c r="L17" s="83">
        <f t="shared" si="0"/>
        <v>56.480001343002961</v>
      </c>
    </row>
    <row r="18" spans="2:12" ht="25.5" x14ac:dyDescent="0.25">
      <c r="B18" s="81" t="s">
        <v>19</v>
      </c>
      <c r="C18" s="81" t="s">
        <v>15</v>
      </c>
      <c r="D18" s="81" t="s">
        <v>15</v>
      </c>
      <c r="E18" s="81" t="s">
        <v>14</v>
      </c>
      <c r="F18" s="81" t="s">
        <v>15</v>
      </c>
      <c r="G18" s="81" t="s">
        <v>16</v>
      </c>
      <c r="H18" s="81" t="s">
        <v>14</v>
      </c>
      <c r="I18" s="64" t="s">
        <v>31</v>
      </c>
      <c r="J18" s="84">
        <f>J19+J20+J21+J22+J23+J24+J25+J26</f>
        <v>744600</v>
      </c>
      <c r="K18" s="84">
        <f>K19+K20+K21+K22+K23+K24+K25+K26</f>
        <v>420550.09</v>
      </c>
      <c r="L18" s="83">
        <f t="shared" si="0"/>
        <v>56.480001343002961</v>
      </c>
    </row>
    <row r="19" spans="2:12" ht="79.5" customHeight="1" x14ac:dyDescent="0.25">
      <c r="B19" s="81" t="s">
        <v>19</v>
      </c>
      <c r="C19" s="81" t="s">
        <v>32</v>
      </c>
      <c r="D19" s="81" t="s">
        <v>21</v>
      </c>
      <c r="E19" s="81" t="s">
        <v>33</v>
      </c>
      <c r="F19" s="81" t="s">
        <v>20</v>
      </c>
      <c r="G19" s="81" t="s">
        <v>16</v>
      </c>
      <c r="H19" s="81" t="s">
        <v>22</v>
      </c>
      <c r="I19" s="64" t="s">
        <v>34</v>
      </c>
      <c r="J19" s="84">
        <v>0</v>
      </c>
      <c r="K19" s="84">
        <v>0</v>
      </c>
      <c r="L19" s="83" t="e">
        <f t="shared" si="0"/>
        <v>#DIV/0!</v>
      </c>
    </row>
    <row r="20" spans="2:12" ht="121.5" customHeight="1" x14ac:dyDescent="0.25">
      <c r="B20" s="81" t="s">
        <v>19</v>
      </c>
      <c r="C20" s="81" t="s">
        <v>32</v>
      </c>
      <c r="D20" s="81" t="s">
        <v>21</v>
      </c>
      <c r="E20" s="81" t="s">
        <v>36</v>
      </c>
      <c r="F20" s="81" t="s">
        <v>20</v>
      </c>
      <c r="G20" s="81" t="s">
        <v>16</v>
      </c>
      <c r="H20" s="81" t="s">
        <v>22</v>
      </c>
      <c r="I20" s="64" t="s">
        <v>37</v>
      </c>
      <c r="J20" s="84">
        <v>343800</v>
      </c>
      <c r="K20" s="84">
        <v>214826.38</v>
      </c>
      <c r="L20" s="83">
        <f t="shared" si="0"/>
        <v>62.485858057009892</v>
      </c>
    </row>
    <row r="21" spans="2:12" ht="81" customHeight="1" x14ac:dyDescent="0.25">
      <c r="B21" s="81" t="s">
        <v>19</v>
      </c>
      <c r="C21" s="81" t="s">
        <v>32</v>
      </c>
      <c r="D21" s="81" t="s">
        <v>21</v>
      </c>
      <c r="E21" s="81" t="s">
        <v>35</v>
      </c>
      <c r="F21" s="81" t="s">
        <v>20</v>
      </c>
      <c r="G21" s="81" t="s">
        <v>16</v>
      </c>
      <c r="H21" s="81" t="s">
        <v>22</v>
      </c>
      <c r="I21" s="64" t="s">
        <v>38</v>
      </c>
      <c r="J21" s="84">
        <v>0</v>
      </c>
      <c r="K21" s="84">
        <v>0</v>
      </c>
      <c r="L21" s="83" t="e">
        <f t="shared" si="0"/>
        <v>#DIV/0!</v>
      </c>
    </row>
    <row r="22" spans="2:12" ht="132" customHeight="1" x14ac:dyDescent="0.25">
      <c r="B22" s="81" t="s">
        <v>19</v>
      </c>
      <c r="C22" s="81" t="s">
        <v>32</v>
      </c>
      <c r="D22" s="81" t="s">
        <v>21</v>
      </c>
      <c r="E22" s="81" t="s">
        <v>39</v>
      </c>
      <c r="F22" s="81" t="s">
        <v>20</v>
      </c>
      <c r="G22" s="81" t="s">
        <v>16</v>
      </c>
      <c r="H22" s="81" t="s">
        <v>22</v>
      </c>
      <c r="I22" s="64" t="s">
        <v>40</v>
      </c>
      <c r="J22" s="84">
        <v>2500</v>
      </c>
      <c r="K22" s="84">
        <v>1243.2</v>
      </c>
      <c r="L22" s="83">
        <f t="shared" si="0"/>
        <v>49.728000000000002</v>
      </c>
    </row>
    <row r="23" spans="2:12" ht="83.25" customHeight="1" x14ac:dyDescent="0.25">
      <c r="B23" s="81" t="s">
        <v>19</v>
      </c>
      <c r="C23" s="81" t="s">
        <v>32</v>
      </c>
      <c r="D23" s="81" t="s">
        <v>21</v>
      </c>
      <c r="E23" s="81" t="s">
        <v>41</v>
      </c>
      <c r="F23" s="81" t="s">
        <v>20</v>
      </c>
      <c r="G23" s="81" t="s">
        <v>16</v>
      </c>
      <c r="H23" s="81" t="s">
        <v>22</v>
      </c>
      <c r="I23" s="64" t="s">
        <v>42</v>
      </c>
      <c r="J23" s="84">
        <v>0</v>
      </c>
      <c r="K23" s="84">
        <v>0</v>
      </c>
      <c r="L23" s="83" t="e">
        <f t="shared" si="0"/>
        <v>#DIV/0!</v>
      </c>
    </row>
    <row r="24" spans="2:12" ht="126.75" customHeight="1" x14ac:dyDescent="0.25">
      <c r="B24" s="81" t="s">
        <v>19</v>
      </c>
      <c r="C24" s="81" t="s">
        <v>32</v>
      </c>
      <c r="D24" s="81" t="s">
        <v>21</v>
      </c>
      <c r="E24" s="81" t="s">
        <v>43</v>
      </c>
      <c r="F24" s="81" t="s">
        <v>20</v>
      </c>
      <c r="G24" s="81" t="s">
        <v>16</v>
      </c>
      <c r="H24" s="81" t="s">
        <v>22</v>
      </c>
      <c r="I24" s="64" t="s">
        <v>44</v>
      </c>
      <c r="J24" s="84">
        <v>452800</v>
      </c>
      <c r="K24" s="84">
        <v>232373.85</v>
      </c>
      <c r="L24" s="83">
        <f t="shared" si="0"/>
        <v>51.319313162544169</v>
      </c>
    </row>
    <row r="25" spans="2:12" ht="77.25" customHeight="1" x14ac:dyDescent="0.25">
      <c r="B25" s="81" t="s">
        <v>19</v>
      </c>
      <c r="C25" s="81" t="s">
        <v>32</v>
      </c>
      <c r="D25" s="81" t="s">
        <v>21</v>
      </c>
      <c r="E25" s="81" t="s">
        <v>45</v>
      </c>
      <c r="F25" s="81" t="s">
        <v>20</v>
      </c>
      <c r="G25" s="81" t="s">
        <v>16</v>
      </c>
      <c r="H25" s="81" t="s">
        <v>22</v>
      </c>
      <c r="I25" s="64" t="s">
        <v>47</v>
      </c>
      <c r="J25" s="84">
        <v>0</v>
      </c>
      <c r="K25" s="84">
        <v>0</v>
      </c>
      <c r="L25" s="83" t="e">
        <f t="shared" si="0"/>
        <v>#DIV/0!</v>
      </c>
    </row>
    <row r="26" spans="2:12" ht="127.5" customHeight="1" x14ac:dyDescent="0.25">
      <c r="B26" s="81" t="s">
        <v>19</v>
      </c>
      <c r="C26" s="81" t="s">
        <v>32</v>
      </c>
      <c r="D26" s="81" t="s">
        <v>21</v>
      </c>
      <c r="E26" s="81" t="s">
        <v>46</v>
      </c>
      <c r="F26" s="81" t="s">
        <v>20</v>
      </c>
      <c r="G26" s="81" t="s">
        <v>16</v>
      </c>
      <c r="H26" s="81" t="s">
        <v>22</v>
      </c>
      <c r="I26" s="64" t="s">
        <v>48</v>
      </c>
      <c r="J26" s="84">
        <v>-54500</v>
      </c>
      <c r="K26" s="84">
        <v>-27893.34</v>
      </c>
      <c r="L26" s="83">
        <f t="shared" si="0"/>
        <v>51.180440366972476</v>
      </c>
    </row>
    <row r="27" spans="2:12" x14ac:dyDescent="0.25">
      <c r="B27" s="80">
        <v>1</v>
      </c>
      <c r="C27" s="80" t="s">
        <v>49</v>
      </c>
      <c r="D27" s="80" t="s">
        <v>15</v>
      </c>
      <c r="E27" s="80" t="s">
        <v>14</v>
      </c>
      <c r="F27" s="80" t="s">
        <v>15</v>
      </c>
      <c r="G27" s="80" t="s">
        <v>16</v>
      </c>
      <c r="H27" s="80" t="s">
        <v>22</v>
      </c>
      <c r="I27" s="62" t="s">
        <v>50</v>
      </c>
      <c r="J27" s="82">
        <f>J28+J30</f>
        <v>1000</v>
      </c>
      <c r="K27" s="82">
        <f>K28+K30</f>
        <v>256.5</v>
      </c>
      <c r="L27" s="83">
        <f t="shared" si="0"/>
        <v>25.650000000000002</v>
      </c>
    </row>
    <row r="28" spans="2:12" ht="39.75" customHeight="1" x14ac:dyDescent="0.25">
      <c r="B28" s="81" t="s">
        <v>19</v>
      </c>
      <c r="C28" s="81" t="s">
        <v>49</v>
      </c>
      <c r="D28" s="81" t="s">
        <v>32</v>
      </c>
      <c r="E28" s="81" t="s">
        <v>23</v>
      </c>
      <c r="F28" s="81" t="s">
        <v>15</v>
      </c>
      <c r="G28" s="81" t="s">
        <v>16</v>
      </c>
      <c r="H28" s="81" t="s">
        <v>22</v>
      </c>
      <c r="I28" s="64" t="s">
        <v>51</v>
      </c>
      <c r="J28" s="84">
        <f>J29</f>
        <v>1000</v>
      </c>
      <c r="K28" s="84">
        <f>K29</f>
        <v>256.5</v>
      </c>
      <c r="L28" s="83">
        <f t="shared" si="0"/>
        <v>25.650000000000002</v>
      </c>
    </row>
    <row r="29" spans="2:12" ht="41.25" customHeight="1" x14ac:dyDescent="0.25">
      <c r="B29" s="81" t="s">
        <v>19</v>
      </c>
      <c r="C29" s="81" t="s">
        <v>49</v>
      </c>
      <c r="D29" s="81" t="s">
        <v>32</v>
      </c>
      <c r="E29" s="81" t="s">
        <v>23</v>
      </c>
      <c r="F29" s="81" t="s">
        <v>20</v>
      </c>
      <c r="G29" s="81" t="s">
        <v>52</v>
      </c>
      <c r="H29" s="81" t="s">
        <v>22</v>
      </c>
      <c r="I29" s="64" t="s">
        <v>51</v>
      </c>
      <c r="J29" s="84">
        <v>1000</v>
      </c>
      <c r="K29" s="84">
        <v>256.5</v>
      </c>
      <c r="L29" s="83">
        <f t="shared" si="0"/>
        <v>25.650000000000002</v>
      </c>
    </row>
    <row r="30" spans="2:12" s="45" customFormat="1" ht="40.5" customHeight="1" x14ac:dyDescent="0.25">
      <c r="B30" s="81" t="s">
        <v>19</v>
      </c>
      <c r="C30" s="81" t="s">
        <v>49</v>
      </c>
      <c r="D30" s="81" t="s">
        <v>32</v>
      </c>
      <c r="E30" s="81" t="s">
        <v>24</v>
      </c>
      <c r="F30" s="81" t="s">
        <v>20</v>
      </c>
      <c r="G30" s="81" t="s">
        <v>281</v>
      </c>
      <c r="H30" s="81" t="s">
        <v>22</v>
      </c>
      <c r="I30" s="64" t="s">
        <v>282</v>
      </c>
      <c r="J30" s="84">
        <v>0</v>
      </c>
      <c r="K30" s="84">
        <v>0</v>
      </c>
      <c r="L30" s="83" t="e">
        <f t="shared" si="0"/>
        <v>#DIV/0!</v>
      </c>
    </row>
    <row r="31" spans="2:12" x14ac:dyDescent="0.25">
      <c r="B31" s="80" t="s">
        <v>19</v>
      </c>
      <c r="C31" s="80" t="s">
        <v>53</v>
      </c>
      <c r="D31" s="80" t="s">
        <v>15</v>
      </c>
      <c r="E31" s="80" t="s">
        <v>14</v>
      </c>
      <c r="F31" s="80" t="s">
        <v>15</v>
      </c>
      <c r="G31" s="80" t="s">
        <v>16</v>
      </c>
      <c r="H31" s="80" t="s">
        <v>14</v>
      </c>
      <c r="I31" s="62" t="s">
        <v>54</v>
      </c>
      <c r="J31" s="82">
        <f>J32</f>
        <v>44000</v>
      </c>
      <c r="K31" s="82">
        <f>K32</f>
        <v>7281.48</v>
      </c>
      <c r="L31" s="83">
        <f t="shared" si="0"/>
        <v>16.548818181818181</v>
      </c>
    </row>
    <row r="32" spans="2:12" x14ac:dyDescent="0.25">
      <c r="B32" s="81" t="s">
        <v>19</v>
      </c>
      <c r="C32" s="81" t="s">
        <v>53</v>
      </c>
      <c r="D32" s="81" t="s">
        <v>20</v>
      </c>
      <c r="E32" s="81" t="s">
        <v>14</v>
      </c>
      <c r="F32" s="81" t="s">
        <v>56</v>
      </c>
      <c r="G32" s="81" t="s">
        <v>16</v>
      </c>
      <c r="H32" s="81" t="s">
        <v>22</v>
      </c>
      <c r="I32" s="65" t="s">
        <v>57</v>
      </c>
      <c r="J32" s="84">
        <f>J33</f>
        <v>44000</v>
      </c>
      <c r="K32" s="84">
        <f>K33</f>
        <v>7281.48</v>
      </c>
      <c r="L32" s="83">
        <f t="shared" si="0"/>
        <v>16.548818181818181</v>
      </c>
    </row>
    <row r="33" spans="2:12" ht="75" customHeight="1" x14ac:dyDescent="0.25">
      <c r="B33" s="81" t="s">
        <v>19</v>
      </c>
      <c r="C33" s="81" t="s">
        <v>53</v>
      </c>
      <c r="D33" s="81" t="s">
        <v>20</v>
      </c>
      <c r="E33" s="81" t="s">
        <v>29</v>
      </c>
      <c r="F33" s="81" t="s">
        <v>56</v>
      </c>
      <c r="G33" s="81" t="s">
        <v>52</v>
      </c>
      <c r="H33" s="81" t="s">
        <v>22</v>
      </c>
      <c r="I33" s="64" t="s">
        <v>55</v>
      </c>
      <c r="J33" s="84">
        <v>44000</v>
      </c>
      <c r="K33" s="84">
        <v>7281.48</v>
      </c>
      <c r="L33" s="83">
        <f t="shared" si="0"/>
        <v>16.548818181818181</v>
      </c>
    </row>
    <row r="34" spans="2:12" x14ac:dyDescent="0.25">
      <c r="B34" s="80" t="s">
        <v>19</v>
      </c>
      <c r="C34" s="80" t="s">
        <v>53</v>
      </c>
      <c r="D34" s="80" t="s">
        <v>53</v>
      </c>
      <c r="E34" s="80" t="s">
        <v>14</v>
      </c>
      <c r="F34" s="80" t="s">
        <v>15</v>
      </c>
      <c r="G34" s="80" t="s">
        <v>16</v>
      </c>
      <c r="H34" s="80" t="s">
        <v>22</v>
      </c>
      <c r="I34" s="66" t="s">
        <v>58</v>
      </c>
      <c r="J34" s="82">
        <f>J35+J36</f>
        <v>2943000</v>
      </c>
      <c r="K34" s="82">
        <f>K35+K36</f>
        <v>75518.13</v>
      </c>
      <c r="L34" s="83">
        <f t="shared" si="0"/>
        <v>2.566025484199796</v>
      </c>
    </row>
    <row r="35" spans="2:12" ht="33.75" customHeight="1" x14ac:dyDescent="0.25">
      <c r="B35" s="81" t="s">
        <v>19</v>
      </c>
      <c r="C35" s="81" t="s">
        <v>53</v>
      </c>
      <c r="D35" s="81" t="s">
        <v>53</v>
      </c>
      <c r="E35" s="81" t="s">
        <v>60</v>
      </c>
      <c r="F35" s="81" t="s">
        <v>56</v>
      </c>
      <c r="G35" s="81" t="s">
        <v>16</v>
      </c>
      <c r="H35" s="81" t="s">
        <v>22</v>
      </c>
      <c r="I35" s="64" t="s">
        <v>59</v>
      </c>
      <c r="J35" s="84">
        <v>1903000</v>
      </c>
      <c r="K35" s="84">
        <v>-3049.75</v>
      </c>
      <c r="L35" s="83">
        <f t="shared" si="0"/>
        <v>-0.16026011560693643</v>
      </c>
    </row>
    <row r="36" spans="2:12" ht="31.5" customHeight="1" x14ac:dyDescent="0.25">
      <c r="B36" s="81" t="s">
        <v>19</v>
      </c>
      <c r="C36" s="81" t="s">
        <v>53</v>
      </c>
      <c r="D36" s="81" t="s">
        <v>53</v>
      </c>
      <c r="E36" s="81" t="s">
        <v>62</v>
      </c>
      <c r="F36" s="81" t="s">
        <v>56</v>
      </c>
      <c r="G36" s="81" t="s">
        <v>16</v>
      </c>
      <c r="H36" s="81" t="s">
        <v>22</v>
      </c>
      <c r="I36" s="64" t="s">
        <v>61</v>
      </c>
      <c r="J36" s="84">
        <v>1040000</v>
      </c>
      <c r="K36" s="84">
        <v>78567.88</v>
      </c>
      <c r="L36" s="83">
        <f t="shared" si="0"/>
        <v>7.5546038461538467</v>
      </c>
    </row>
    <row r="37" spans="2:12" x14ac:dyDescent="0.25">
      <c r="B37" s="80" t="s">
        <v>19</v>
      </c>
      <c r="C37" s="80" t="s">
        <v>63</v>
      </c>
      <c r="D37" s="80" t="s">
        <v>15</v>
      </c>
      <c r="E37" s="80" t="s">
        <v>14</v>
      </c>
      <c r="F37" s="80" t="s">
        <v>15</v>
      </c>
      <c r="G37" s="80" t="s">
        <v>16</v>
      </c>
      <c r="H37" s="80" t="s">
        <v>14</v>
      </c>
      <c r="I37" s="62" t="s">
        <v>64</v>
      </c>
      <c r="J37" s="82">
        <f>J38</f>
        <v>5000</v>
      </c>
      <c r="K37" s="82">
        <f>K38</f>
        <v>1200</v>
      </c>
      <c r="L37" s="83">
        <f t="shared" si="0"/>
        <v>24</v>
      </c>
    </row>
    <row r="38" spans="2:12" ht="38.25" x14ac:dyDescent="0.25">
      <c r="B38" s="81" t="s">
        <v>19</v>
      </c>
      <c r="C38" s="81" t="s">
        <v>63</v>
      </c>
      <c r="D38" s="81" t="s">
        <v>65</v>
      </c>
      <c r="E38" s="81" t="s">
        <v>14</v>
      </c>
      <c r="F38" s="81" t="s">
        <v>20</v>
      </c>
      <c r="G38" s="81" t="s">
        <v>16</v>
      </c>
      <c r="H38" s="81" t="s">
        <v>22</v>
      </c>
      <c r="I38" s="64" t="s">
        <v>66</v>
      </c>
      <c r="J38" s="84">
        <f>J39</f>
        <v>5000</v>
      </c>
      <c r="K38" s="84">
        <f>K39</f>
        <v>1200</v>
      </c>
      <c r="L38" s="83">
        <f t="shared" si="0"/>
        <v>24</v>
      </c>
    </row>
    <row r="39" spans="2:12" ht="76.5" customHeight="1" x14ac:dyDescent="0.25">
      <c r="B39" s="81" t="s">
        <v>19</v>
      </c>
      <c r="C39" s="81" t="s">
        <v>63</v>
      </c>
      <c r="D39" s="81" t="s">
        <v>65</v>
      </c>
      <c r="E39" s="81" t="s">
        <v>24</v>
      </c>
      <c r="F39" s="81" t="s">
        <v>20</v>
      </c>
      <c r="G39" s="81" t="s">
        <v>52</v>
      </c>
      <c r="H39" s="81" t="s">
        <v>22</v>
      </c>
      <c r="I39" s="64" t="s">
        <v>67</v>
      </c>
      <c r="J39" s="84">
        <v>5000</v>
      </c>
      <c r="K39" s="84">
        <v>1200</v>
      </c>
      <c r="L39" s="83">
        <f t="shared" si="0"/>
        <v>24</v>
      </c>
    </row>
    <row r="40" spans="2:12" ht="38.25" x14ac:dyDescent="0.25">
      <c r="B40" s="80" t="s">
        <v>19</v>
      </c>
      <c r="C40" s="80" t="s">
        <v>68</v>
      </c>
      <c r="D40" s="80" t="s">
        <v>15</v>
      </c>
      <c r="E40" s="80" t="s">
        <v>14</v>
      </c>
      <c r="F40" s="80" t="s">
        <v>15</v>
      </c>
      <c r="G40" s="80" t="s">
        <v>16</v>
      </c>
      <c r="H40" s="80" t="s">
        <v>14</v>
      </c>
      <c r="I40" s="61" t="s">
        <v>69</v>
      </c>
      <c r="J40" s="82">
        <f t="shared" ref="J40:K42" si="1">J41</f>
        <v>2300000</v>
      </c>
      <c r="K40" s="82">
        <f t="shared" si="1"/>
        <v>845045.72</v>
      </c>
      <c r="L40" s="83">
        <f t="shared" si="0"/>
        <v>36.741118260869563</v>
      </c>
    </row>
    <row r="41" spans="2:12" ht="87.75" customHeight="1" x14ac:dyDescent="0.25">
      <c r="B41" s="81" t="s">
        <v>19</v>
      </c>
      <c r="C41" s="81" t="s">
        <v>68</v>
      </c>
      <c r="D41" s="81" t="s">
        <v>49</v>
      </c>
      <c r="E41" s="81" t="s">
        <v>14</v>
      </c>
      <c r="F41" s="81" t="s">
        <v>15</v>
      </c>
      <c r="G41" s="81" t="s">
        <v>16</v>
      </c>
      <c r="H41" s="81" t="s">
        <v>70</v>
      </c>
      <c r="I41" s="64" t="s">
        <v>71</v>
      </c>
      <c r="J41" s="84">
        <f t="shared" si="1"/>
        <v>2300000</v>
      </c>
      <c r="K41" s="84">
        <f t="shared" si="1"/>
        <v>845045.72</v>
      </c>
      <c r="L41" s="83">
        <f t="shared" si="0"/>
        <v>36.741118260869563</v>
      </c>
    </row>
    <row r="42" spans="2:12" ht="67.5" customHeight="1" x14ac:dyDescent="0.25">
      <c r="B42" s="81" t="s">
        <v>19</v>
      </c>
      <c r="C42" s="81" t="s">
        <v>68</v>
      </c>
      <c r="D42" s="81" t="s">
        <v>49</v>
      </c>
      <c r="E42" s="81" t="s">
        <v>23</v>
      </c>
      <c r="F42" s="81" t="s">
        <v>15</v>
      </c>
      <c r="G42" s="81" t="s">
        <v>16</v>
      </c>
      <c r="H42" s="81" t="s">
        <v>70</v>
      </c>
      <c r="I42" s="64" t="s">
        <v>72</v>
      </c>
      <c r="J42" s="84">
        <f t="shared" si="1"/>
        <v>2300000</v>
      </c>
      <c r="K42" s="84">
        <f t="shared" si="1"/>
        <v>845045.72</v>
      </c>
      <c r="L42" s="83">
        <f t="shared" si="0"/>
        <v>36.741118260869563</v>
      </c>
    </row>
    <row r="43" spans="2:12" ht="75.75" customHeight="1" x14ac:dyDescent="0.25">
      <c r="B43" s="81" t="s">
        <v>19</v>
      </c>
      <c r="C43" s="81" t="s">
        <v>68</v>
      </c>
      <c r="D43" s="81" t="s">
        <v>49</v>
      </c>
      <c r="E43" s="81" t="s">
        <v>73</v>
      </c>
      <c r="F43" s="81" t="s">
        <v>56</v>
      </c>
      <c r="G43" s="81" t="s">
        <v>16</v>
      </c>
      <c r="H43" s="81" t="s">
        <v>70</v>
      </c>
      <c r="I43" s="64" t="s">
        <v>74</v>
      </c>
      <c r="J43" s="84">
        <v>2300000</v>
      </c>
      <c r="K43" s="84">
        <v>845045.72</v>
      </c>
      <c r="L43" s="83">
        <f t="shared" si="0"/>
        <v>36.741118260869563</v>
      </c>
    </row>
    <row r="44" spans="2:12" ht="30.75" customHeight="1" x14ac:dyDescent="0.25">
      <c r="B44" s="80" t="s">
        <v>19</v>
      </c>
      <c r="C44" s="80" t="s">
        <v>75</v>
      </c>
      <c r="D44" s="80" t="s">
        <v>32</v>
      </c>
      <c r="E44" s="80" t="s">
        <v>14</v>
      </c>
      <c r="F44" s="80" t="s">
        <v>15</v>
      </c>
      <c r="G44" s="80" t="s">
        <v>16</v>
      </c>
      <c r="H44" s="80" t="s">
        <v>14</v>
      </c>
      <c r="I44" s="67" t="s">
        <v>76</v>
      </c>
      <c r="J44" s="82">
        <f>J45+J46</f>
        <v>35000</v>
      </c>
      <c r="K44" s="82">
        <f>K45+K46</f>
        <v>9000</v>
      </c>
      <c r="L44" s="83">
        <f t="shared" si="0"/>
        <v>25.714285714285712</v>
      </c>
    </row>
    <row r="45" spans="2:12" ht="25.5" x14ac:dyDescent="0.25">
      <c r="B45" s="81" t="s">
        <v>19</v>
      </c>
      <c r="C45" s="81" t="s">
        <v>75</v>
      </c>
      <c r="D45" s="81" t="s">
        <v>20</v>
      </c>
      <c r="E45" s="81" t="s">
        <v>77</v>
      </c>
      <c r="F45" s="81" t="s">
        <v>56</v>
      </c>
      <c r="G45" s="81" t="s">
        <v>16</v>
      </c>
      <c r="H45" s="81" t="s">
        <v>78</v>
      </c>
      <c r="I45" s="64" t="s">
        <v>79</v>
      </c>
      <c r="J45" s="84">
        <v>35000</v>
      </c>
      <c r="K45" s="84">
        <v>9000</v>
      </c>
      <c r="L45" s="83">
        <f t="shared" si="0"/>
        <v>25.714285714285712</v>
      </c>
    </row>
    <row r="46" spans="2:12" ht="25.5" x14ac:dyDescent="0.25">
      <c r="B46" s="81" t="s">
        <v>19</v>
      </c>
      <c r="C46" s="81" t="s">
        <v>75</v>
      </c>
      <c r="D46" s="81" t="s">
        <v>21</v>
      </c>
      <c r="E46" s="81" t="s">
        <v>77</v>
      </c>
      <c r="F46" s="81" t="s">
        <v>56</v>
      </c>
      <c r="G46" s="81" t="s">
        <v>16</v>
      </c>
      <c r="H46" s="81" t="s">
        <v>78</v>
      </c>
      <c r="I46" s="64" t="s">
        <v>80</v>
      </c>
      <c r="J46" s="84">
        <v>0</v>
      </c>
      <c r="K46" s="84">
        <v>0</v>
      </c>
      <c r="L46" s="83" t="e">
        <f t="shared" si="0"/>
        <v>#DIV/0!</v>
      </c>
    </row>
    <row r="47" spans="2:12" ht="48.75" customHeight="1" x14ac:dyDescent="0.25">
      <c r="B47" s="80" t="s">
        <v>19</v>
      </c>
      <c r="C47" s="80" t="s">
        <v>81</v>
      </c>
      <c r="D47" s="80" t="s">
        <v>15</v>
      </c>
      <c r="E47" s="80" t="s">
        <v>14</v>
      </c>
      <c r="F47" s="80" t="s">
        <v>15</v>
      </c>
      <c r="G47" s="80" t="s">
        <v>16</v>
      </c>
      <c r="H47" s="80" t="s">
        <v>14</v>
      </c>
      <c r="I47" s="61" t="s">
        <v>82</v>
      </c>
      <c r="J47" s="82">
        <f>J48</f>
        <v>20000</v>
      </c>
      <c r="K47" s="82">
        <f>K48</f>
        <v>0</v>
      </c>
      <c r="L47" s="83">
        <f t="shared" si="0"/>
        <v>0</v>
      </c>
    </row>
    <row r="48" spans="2:12" ht="25.5" x14ac:dyDescent="0.25">
      <c r="B48" s="81" t="s">
        <v>19</v>
      </c>
      <c r="C48" s="81" t="s">
        <v>81</v>
      </c>
      <c r="D48" s="81" t="s">
        <v>53</v>
      </c>
      <c r="E48" s="81" t="s">
        <v>14</v>
      </c>
      <c r="F48" s="81" t="s">
        <v>15</v>
      </c>
      <c r="G48" s="81" t="s">
        <v>16</v>
      </c>
      <c r="H48" s="81" t="s">
        <v>83</v>
      </c>
      <c r="I48" s="64" t="s">
        <v>84</v>
      </c>
      <c r="J48" s="84">
        <f>J49</f>
        <v>20000</v>
      </c>
      <c r="K48" s="84">
        <f>K49</f>
        <v>0</v>
      </c>
      <c r="L48" s="83">
        <f t="shared" si="0"/>
        <v>0</v>
      </c>
    </row>
    <row r="49" spans="2:12" ht="51" x14ac:dyDescent="0.25">
      <c r="B49" s="81" t="s">
        <v>19</v>
      </c>
      <c r="C49" s="81" t="s">
        <v>81</v>
      </c>
      <c r="D49" s="81" t="s">
        <v>53</v>
      </c>
      <c r="E49" s="81" t="s">
        <v>86</v>
      </c>
      <c r="F49" s="81" t="s">
        <v>56</v>
      </c>
      <c r="G49" s="81" t="s">
        <v>16</v>
      </c>
      <c r="H49" s="81" t="s">
        <v>83</v>
      </c>
      <c r="I49" s="64" t="s">
        <v>85</v>
      </c>
      <c r="J49" s="84">
        <v>20000</v>
      </c>
      <c r="K49" s="84">
        <v>0</v>
      </c>
      <c r="L49" s="83">
        <f t="shared" si="0"/>
        <v>0</v>
      </c>
    </row>
    <row r="50" spans="2:12" ht="25.5" x14ac:dyDescent="0.25">
      <c r="B50" s="80" t="s">
        <v>19</v>
      </c>
      <c r="C50" s="80" t="s">
        <v>87</v>
      </c>
      <c r="D50" s="80" t="s">
        <v>15</v>
      </c>
      <c r="E50" s="80" t="s">
        <v>14</v>
      </c>
      <c r="F50" s="80" t="s">
        <v>15</v>
      </c>
      <c r="G50" s="80" t="s">
        <v>16</v>
      </c>
      <c r="H50" s="80" t="s">
        <v>14</v>
      </c>
      <c r="I50" s="61" t="s">
        <v>88</v>
      </c>
      <c r="J50" s="82">
        <f t="shared" ref="J50:K52" si="2">J51</f>
        <v>0</v>
      </c>
      <c r="K50" s="82">
        <f t="shared" si="2"/>
        <v>0</v>
      </c>
      <c r="L50" s="83" t="e">
        <f t="shared" si="0"/>
        <v>#DIV/0!</v>
      </c>
    </row>
    <row r="51" spans="2:12" ht="25.5" x14ac:dyDescent="0.25">
      <c r="B51" s="81" t="s">
        <v>19</v>
      </c>
      <c r="C51" s="81" t="s">
        <v>87</v>
      </c>
      <c r="D51" s="81" t="s">
        <v>20</v>
      </c>
      <c r="E51" s="81" t="s">
        <v>14</v>
      </c>
      <c r="F51" s="81" t="s">
        <v>15</v>
      </c>
      <c r="G51" s="81" t="s">
        <v>16</v>
      </c>
      <c r="H51" s="81" t="s">
        <v>14</v>
      </c>
      <c r="I51" s="64" t="s">
        <v>88</v>
      </c>
      <c r="J51" s="84">
        <f t="shared" si="2"/>
        <v>0</v>
      </c>
      <c r="K51" s="84">
        <f t="shared" si="2"/>
        <v>0</v>
      </c>
      <c r="L51" s="83" t="e">
        <f t="shared" si="0"/>
        <v>#DIV/0!</v>
      </c>
    </row>
    <row r="52" spans="2:12" ht="25.5" x14ac:dyDescent="0.25">
      <c r="B52" s="81" t="s">
        <v>19</v>
      </c>
      <c r="C52" s="81" t="s">
        <v>87</v>
      </c>
      <c r="D52" s="81" t="s">
        <v>20</v>
      </c>
      <c r="E52" s="81" t="s">
        <v>89</v>
      </c>
      <c r="F52" s="81" t="s">
        <v>15</v>
      </c>
      <c r="G52" s="81" t="s">
        <v>16</v>
      </c>
      <c r="H52" s="81" t="s">
        <v>90</v>
      </c>
      <c r="I52" s="64" t="s">
        <v>88</v>
      </c>
      <c r="J52" s="84">
        <f t="shared" si="2"/>
        <v>0</v>
      </c>
      <c r="K52" s="84">
        <f t="shared" si="2"/>
        <v>0</v>
      </c>
      <c r="L52" s="83" t="e">
        <f t="shared" si="0"/>
        <v>#DIV/0!</v>
      </c>
    </row>
    <row r="53" spans="2:12" ht="25.5" x14ac:dyDescent="0.25">
      <c r="B53" s="81" t="s">
        <v>19</v>
      </c>
      <c r="C53" s="81" t="s">
        <v>87</v>
      </c>
      <c r="D53" s="81" t="s">
        <v>20</v>
      </c>
      <c r="E53" s="81" t="s">
        <v>89</v>
      </c>
      <c r="F53" s="81" t="s">
        <v>56</v>
      </c>
      <c r="G53" s="81" t="s">
        <v>16</v>
      </c>
      <c r="H53" s="81" t="s">
        <v>90</v>
      </c>
      <c r="I53" s="64" t="s">
        <v>88</v>
      </c>
      <c r="J53" s="84">
        <v>0</v>
      </c>
      <c r="K53" s="84">
        <v>0</v>
      </c>
      <c r="L53" s="83" t="e">
        <f t="shared" si="0"/>
        <v>#DIV/0!</v>
      </c>
    </row>
    <row r="54" spans="2:12" s="45" customFormat="1" x14ac:dyDescent="0.25">
      <c r="B54" s="81" t="s">
        <v>19</v>
      </c>
      <c r="C54" s="81" t="s">
        <v>87</v>
      </c>
      <c r="D54" s="81" t="s">
        <v>20</v>
      </c>
      <c r="E54" s="81" t="s">
        <v>29</v>
      </c>
      <c r="F54" s="81" t="s">
        <v>15</v>
      </c>
      <c r="G54" s="81" t="s">
        <v>16</v>
      </c>
      <c r="H54" s="81" t="s">
        <v>95</v>
      </c>
      <c r="I54" s="64" t="s">
        <v>306</v>
      </c>
      <c r="J54" s="84">
        <f>J55</f>
        <v>111276</v>
      </c>
      <c r="K54" s="84">
        <f>K55</f>
        <v>0</v>
      </c>
      <c r="L54" s="84">
        <f t="shared" ref="L54:L55" si="3">J54-K54</f>
        <v>111276</v>
      </c>
    </row>
    <row r="55" spans="2:12" s="45" customFormat="1" ht="25.5" x14ac:dyDescent="0.25">
      <c r="B55" s="81" t="s">
        <v>19</v>
      </c>
      <c r="C55" s="81" t="s">
        <v>87</v>
      </c>
      <c r="D55" s="81" t="s">
        <v>94</v>
      </c>
      <c r="E55" s="81" t="s">
        <v>29</v>
      </c>
      <c r="F55" s="81" t="s">
        <v>56</v>
      </c>
      <c r="G55" s="81" t="s">
        <v>16</v>
      </c>
      <c r="H55" s="81" t="s">
        <v>95</v>
      </c>
      <c r="I55" s="64" t="s">
        <v>304</v>
      </c>
      <c r="J55" s="84">
        <v>111276</v>
      </c>
      <c r="K55" s="84">
        <v>0</v>
      </c>
      <c r="L55" s="84">
        <f t="shared" si="3"/>
        <v>111276</v>
      </c>
    </row>
    <row r="56" spans="2:12" x14ac:dyDescent="0.25">
      <c r="B56" s="80" t="s">
        <v>92</v>
      </c>
      <c r="C56" s="80" t="s">
        <v>15</v>
      </c>
      <c r="D56" s="80" t="s">
        <v>15</v>
      </c>
      <c r="E56" s="80" t="s">
        <v>14</v>
      </c>
      <c r="F56" s="80" t="s">
        <v>15</v>
      </c>
      <c r="G56" s="80" t="s">
        <v>16</v>
      </c>
      <c r="H56" s="80" t="s">
        <v>14</v>
      </c>
      <c r="I56" s="62" t="s">
        <v>91</v>
      </c>
      <c r="J56" s="82">
        <f>J57+J62+J66</f>
        <v>6883648.0899999999</v>
      </c>
      <c r="K56" s="82">
        <f>K57+K62+K66</f>
        <v>2024439.45</v>
      </c>
      <c r="L56" s="83">
        <f t="shared" si="0"/>
        <v>29.409397800868696</v>
      </c>
    </row>
    <row r="57" spans="2:12" ht="25.5" x14ac:dyDescent="0.25">
      <c r="B57" s="80" t="s">
        <v>92</v>
      </c>
      <c r="C57" s="80" t="s">
        <v>21</v>
      </c>
      <c r="D57" s="80" t="s">
        <v>15</v>
      </c>
      <c r="E57" s="80" t="s">
        <v>14</v>
      </c>
      <c r="F57" s="80" t="s">
        <v>15</v>
      </c>
      <c r="G57" s="80" t="s">
        <v>16</v>
      </c>
      <c r="H57" s="80" t="s">
        <v>14</v>
      </c>
      <c r="I57" s="67" t="s">
        <v>93</v>
      </c>
      <c r="J57" s="82">
        <f>J58+J60+J65</f>
        <v>3711004.0900000003</v>
      </c>
      <c r="K57" s="82">
        <f>K58+K60+K65</f>
        <v>1938231.45</v>
      </c>
      <c r="L57" s="83">
        <f t="shared" si="0"/>
        <v>52.229299752671508</v>
      </c>
    </row>
    <row r="58" spans="2:12" ht="25.5" x14ac:dyDescent="0.25">
      <c r="B58" s="81" t="s">
        <v>92</v>
      </c>
      <c r="C58" s="81" t="s">
        <v>21</v>
      </c>
      <c r="D58" s="81" t="s">
        <v>94</v>
      </c>
      <c r="E58" s="81" t="s">
        <v>14</v>
      </c>
      <c r="F58" s="81" t="s">
        <v>15</v>
      </c>
      <c r="G58" s="81" t="s">
        <v>16</v>
      </c>
      <c r="H58" s="81" t="s">
        <v>95</v>
      </c>
      <c r="I58" s="64" t="s">
        <v>96</v>
      </c>
      <c r="J58" s="84">
        <f>J59</f>
        <v>3545546.18</v>
      </c>
      <c r="K58" s="84">
        <f>K59</f>
        <v>1772773.54</v>
      </c>
      <c r="L58" s="83">
        <f t="shared" si="0"/>
        <v>50.000012691979656</v>
      </c>
    </row>
    <row r="59" spans="2:12" ht="25.5" x14ac:dyDescent="0.25">
      <c r="B59" s="81" t="s">
        <v>92</v>
      </c>
      <c r="C59" s="81" t="s">
        <v>21</v>
      </c>
      <c r="D59" s="81" t="s">
        <v>94</v>
      </c>
      <c r="E59" s="81" t="s">
        <v>97</v>
      </c>
      <c r="F59" s="81" t="s">
        <v>56</v>
      </c>
      <c r="G59" s="81" t="s">
        <v>16</v>
      </c>
      <c r="H59" s="81" t="s">
        <v>95</v>
      </c>
      <c r="I59" s="64" t="s">
        <v>98</v>
      </c>
      <c r="J59" s="84">
        <v>3545546.18</v>
      </c>
      <c r="K59" s="84">
        <v>1772773.54</v>
      </c>
      <c r="L59" s="83">
        <f t="shared" si="0"/>
        <v>50.000012691979656</v>
      </c>
    </row>
    <row r="60" spans="2:12" s="45" customFormat="1" ht="25.5" x14ac:dyDescent="0.25">
      <c r="B60" s="81" t="s">
        <v>92</v>
      </c>
      <c r="C60" s="81" t="s">
        <v>21</v>
      </c>
      <c r="D60" s="81" t="s">
        <v>316</v>
      </c>
      <c r="E60" s="81" t="s">
        <v>14</v>
      </c>
      <c r="F60" s="81" t="s">
        <v>15</v>
      </c>
      <c r="G60" s="81" t="s">
        <v>16</v>
      </c>
      <c r="H60" s="81" t="s">
        <v>95</v>
      </c>
      <c r="I60" s="64" t="s">
        <v>317</v>
      </c>
      <c r="J60" s="84">
        <f>J61</f>
        <v>165457.91</v>
      </c>
      <c r="K60" s="84">
        <f>K61</f>
        <v>165457.91</v>
      </c>
      <c r="L60" s="83">
        <f t="shared" si="0"/>
        <v>100</v>
      </c>
    </row>
    <row r="61" spans="2:12" s="45" customFormat="1" x14ac:dyDescent="0.25">
      <c r="B61" s="81" t="s">
        <v>92</v>
      </c>
      <c r="C61" s="81" t="s">
        <v>21</v>
      </c>
      <c r="D61" s="81" t="s">
        <v>315</v>
      </c>
      <c r="E61" s="81" t="s">
        <v>108</v>
      </c>
      <c r="F61" s="81" t="s">
        <v>56</v>
      </c>
      <c r="G61" s="81" t="s">
        <v>16</v>
      </c>
      <c r="H61" s="81" t="s">
        <v>95</v>
      </c>
      <c r="I61" s="64" t="s">
        <v>318</v>
      </c>
      <c r="J61" s="84">
        <v>165457.91</v>
      </c>
      <c r="K61" s="84">
        <v>165457.91</v>
      </c>
      <c r="L61" s="83"/>
    </row>
    <row r="62" spans="2:12" ht="25.5" x14ac:dyDescent="0.25">
      <c r="B62" s="80" t="s">
        <v>92</v>
      </c>
      <c r="C62" s="80" t="s">
        <v>21</v>
      </c>
      <c r="D62" s="80" t="s">
        <v>100</v>
      </c>
      <c r="E62" s="80" t="s">
        <v>14</v>
      </c>
      <c r="F62" s="80" t="s">
        <v>15</v>
      </c>
      <c r="G62" s="80" t="s">
        <v>16</v>
      </c>
      <c r="H62" s="80" t="s">
        <v>95</v>
      </c>
      <c r="I62" s="67" t="s">
        <v>99</v>
      </c>
      <c r="J62" s="82">
        <f>J63</f>
        <v>172698</v>
      </c>
      <c r="K62" s="82">
        <f>K63</f>
        <v>86208</v>
      </c>
      <c r="L62" s="83">
        <f t="shared" si="0"/>
        <v>49.918354584303238</v>
      </c>
    </row>
    <row r="63" spans="2:12" ht="28.5" customHeight="1" x14ac:dyDescent="0.25">
      <c r="B63" s="81" t="s">
        <v>92</v>
      </c>
      <c r="C63" s="81" t="s">
        <v>21</v>
      </c>
      <c r="D63" s="81" t="s">
        <v>101</v>
      </c>
      <c r="E63" s="81" t="s">
        <v>102</v>
      </c>
      <c r="F63" s="81" t="s">
        <v>15</v>
      </c>
      <c r="G63" s="81" t="s">
        <v>16</v>
      </c>
      <c r="H63" s="81" t="s">
        <v>95</v>
      </c>
      <c r="I63" s="64" t="s">
        <v>103</v>
      </c>
      <c r="J63" s="84">
        <f>J64</f>
        <v>172698</v>
      </c>
      <c r="K63" s="84">
        <f>K64</f>
        <v>86208</v>
      </c>
      <c r="L63" s="83">
        <f t="shared" si="0"/>
        <v>49.918354584303238</v>
      </c>
    </row>
    <row r="64" spans="2:12" ht="39.75" customHeight="1" x14ac:dyDescent="0.25">
      <c r="B64" s="81" t="s">
        <v>92</v>
      </c>
      <c r="C64" s="81" t="s">
        <v>21</v>
      </c>
      <c r="D64" s="81" t="s">
        <v>101</v>
      </c>
      <c r="E64" s="81" t="s">
        <v>102</v>
      </c>
      <c r="F64" s="81" t="s">
        <v>56</v>
      </c>
      <c r="G64" s="81" t="s">
        <v>16</v>
      </c>
      <c r="H64" s="81" t="s">
        <v>95</v>
      </c>
      <c r="I64" s="64" t="s">
        <v>104</v>
      </c>
      <c r="J64" s="84">
        <v>172698</v>
      </c>
      <c r="K64" s="84">
        <v>86208</v>
      </c>
      <c r="L64" s="83">
        <f t="shared" si="0"/>
        <v>49.918354584303238</v>
      </c>
    </row>
    <row r="65" spans="2:12" s="45" customFormat="1" ht="20.25" customHeight="1" x14ac:dyDescent="0.25">
      <c r="B65" s="81" t="s">
        <v>92</v>
      </c>
      <c r="C65" s="81" t="s">
        <v>21</v>
      </c>
      <c r="D65" s="81" t="s">
        <v>285</v>
      </c>
      <c r="E65" s="81" t="s">
        <v>108</v>
      </c>
      <c r="F65" s="81" t="s">
        <v>56</v>
      </c>
      <c r="G65" s="81" t="s">
        <v>16</v>
      </c>
      <c r="H65" s="81" t="s">
        <v>95</v>
      </c>
      <c r="I65" s="64" t="s">
        <v>286</v>
      </c>
      <c r="J65" s="84">
        <v>0</v>
      </c>
      <c r="K65" s="84">
        <v>0</v>
      </c>
      <c r="L65" s="83" t="e">
        <f t="shared" si="0"/>
        <v>#DIV/0!</v>
      </c>
    </row>
    <row r="66" spans="2:12" x14ac:dyDescent="0.25">
      <c r="B66" s="80" t="s">
        <v>92</v>
      </c>
      <c r="C66" s="80" t="s">
        <v>21</v>
      </c>
      <c r="D66" s="80" t="s">
        <v>106</v>
      </c>
      <c r="E66" s="80" t="s">
        <v>14</v>
      </c>
      <c r="F66" s="80" t="s">
        <v>15</v>
      </c>
      <c r="G66" s="80" t="s">
        <v>16</v>
      </c>
      <c r="H66" s="80" t="s">
        <v>95</v>
      </c>
      <c r="I66" s="62" t="s">
        <v>105</v>
      </c>
      <c r="J66" s="82">
        <f>J68+J69</f>
        <v>2999946</v>
      </c>
      <c r="K66" s="82">
        <f>K68+K69</f>
        <v>0</v>
      </c>
      <c r="L66" s="83">
        <f t="shared" si="0"/>
        <v>0</v>
      </c>
    </row>
    <row r="67" spans="2:12" s="45" customFormat="1" ht="51" x14ac:dyDescent="0.25">
      <c r="B67" s="80" t="s">
        <v>92</v>
      </c>
      <c r="C67" s="80" t="s">
        <v>21</v>
      </c>
      <c r="D67" s="80" t="s">
        <v>106</v>
      </c>
      <c r="E67" s="80" t="s">
        <v>291</v>
      </c>
      <c r="F67" s="80" t="s">
        <v>15</v>
      </c>
      <c r="G67" s="80" t="s">
        <v>16</v>
      </c>
      <c r="H67" s="80" t="s">
        <v>95</v>
      </c>
      <c r="I67" s="78" t="s">
        <v>292</v>
      </c>
      <c r="J67" s="82">
        <f>J68</f>
        <v>0</v>
      </c>
      <c r="K67" s="82">
        <f>K68</f>
        <v>0</v>
      </c>
      <c r="L67" s="83" t="e">
        <f t="shared" si="0"/>
        <v>#DIV/0!</v>
      </c>
    </row>
    <row r="68" spans="2:12" ht="42.75" customHeight="1" x14ac:dyDescent="0.25">
      <c r="B68" s="81" t="s">
        <v>92</v>
      </c>
      <c r="C68" s="81" t="s">
        <v>21</v>
      </c>
      <c r="D68" s="81" t="s">
        <v>106</v>
      </c>
      <c r="E68" s="81" t="s">
        <v>291</v>
      </c>
      <c r="F68" s="81" t="s">
        <v>56</v>
      </c>
      <c r="G68" s="81" t="s">
        <v>16</v>
      </c>
      <c r="H68" s="81" t="s">
        <v>95</v>
      </c>
      <c r="I68" s="64" t="s">
        <v>293</v>
      </c>
      <c r="J68" s="84">
        <v>0</v>
      </c>
      <c r="K68" s="84">
        <v>0</v>
      </c>
      <c r="L68" s="83" t="e">
        <f t="shared" si="0"/>
        <v>#DIV/0!</v>
      </c>
    </row>
    <row r="69" spans="2:12" ht="26.25" x14ac:dyDescent="0.25">
      <c r="B69" s="81" t="s">
        <v>92</v>
      </c>
      <c r="C69" s="81" t="s">
        <v>21</v>
      </c>
      <c r="D69" s="81" t="s">
        <v>107</v>
      </c>
      <c r="E69" s="81" t="s">
        <v>108</v>
      </c>
      <c r="F69" s="81" t="s">
        <v>56</v>
      </c>
      <c r="G69" s="81" t="s">
        <v>16</v>
      </c>
      <c r="H69" s="81" t="s">
        <v>95</v>
      </c>
      <c r="I69" s="112" t="s">
        <v>305</v>
      </c>
      <c r="J69" s="84">
        <v>2999946</v>
      </c>
      <c r="K69" s="84">
        <v>0</v>
      </c>
      <c r="L69" s="83">
        <f t="shared" si="0"/>
        <v>0</v>
      </c>
    </row>
    <row r="70" spans="2:12" x14ac:dyDescent="0.25">
      <c r="B70" s="80"/>
      <c r="C70" s="80"/>
      <c r="D70" s="80"/>
      <c r="E70" s="80"/>
      <c r="F70" s="80"/>
      <c r="G70" s="80"/>
      <c r="H70" s="80"/>
      <c r="I70" s="66" t="s">
        <v>109</v>
      </c>
      <c r="J70" s="82">
        <f>J56+J12</f>
        <v>13235754.09</v>
      </c>
      <c r="K70" s="82">
        <f>K56+K12</f>
        <v>3478379.8200000003</v>
      </c>
      <c r="L70" s="83">
        <f t="shared" si="0"/>
        <v>26.280178646020769</v>
      </c>
    </row>
  </sheetData>
  <mergeCells count="9">
    <mergeCell ref="B9:L9"/>
    <mergeCell ref="B8:L8"/>
    <mergeCell ref="B1:H7"/>
    <mergeCell ref="I1:L7"/>
    <mergeCell ref="L10:L11"/>
    <mergeCell ref="K10:K11"/>
    <mergeCell ref="J10:J11"/>
    <mergeCell ref="I10:I11"/>
    <mergeCell ref="B10:H10"/>
  </mergeCells>
  <pageMargins left="0.19" right="0.2" top="0.42" bottom="0.43" header="0.31496062992125984" footer="0.31496062992125984"/>
  <pageSetup paperSize="9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3"/>
  <sheetViews>
    <sheetView workbookViewId="0">
      <selection activeCell="J1" sqref="J1:M6"/>
    </sheetView>
  </sheetViews>
  <sheetFormatPr defaultRowHeight="15" x14ac:dyDescent="0.25"/>
  <cols>
    <col min="1" max="1" width="2.5703125" style="9" customWidth="1"/>
    <col min="2" max="2" width="6.42578125" style="9" customWidth="1"/>
    <col min="3" max="3" width="4.7109375" style="9" customWidth="1"/>
    <col min="4" max="4" width="3.7109375" style="9" customWidth="1"/>
    <col min="5" max="5" width="4.5703125" style="9" customWidth="1"/>
    <col min="6" max="6" width="4.85546875" style="9" customWidth="1"/>
    <col min="7" max="7" width="4.7109375" style="9" customWidth="1"/>
    <col min="8" max="8" width="6.140625" style="9" customWidth="1"/>
    <col min="9" max="9" width="12.42578125" style="9" customWidth="1"/>
    <col min="10" max="10" width="52.140625" style="9" customWidth="1"/>
    <col min="11" max="11" width="15.5703125" style="9" customWidth="1"/>
    <col min="12" max="12" width="13.85546875" style="9" customWidth="1"/>
    <col min="13" max="13" width="10.5703125" style="9" customWidth="1"/>
    <col min="14" max="16384" width="9.140625" style="9"/>
  </cols>
  <sheetData>
    <row r="1" spans="2:13" ht="11.25" customHeight="1" x14ac:dyDescent="0.25">
      <c r="B1" s="138"/>
      <c r="C1" s="138"/>
      <c r="D1" s="138"/>
      <c r="E1" s="138"/>
      <c r="F1" s="138"/>
      <c r="G1" s="138"/>
      <c r="H1" s="138"/>
      <c r="I1" s="138"/>
      <c r="J1" s="159" t="s">
        <v>331</v>
      </c>
      <c r="K1" s="159"/>
      <c r="L1" s="159"/>
      <c r="M1" s="159"/>
    </row>
    <row r="2" spans="2:13" ht="30.75" customHeight="1" x14ac:dyDescent="0.25">
      <c r="B2" s="138"/>
      <c r="C2" s="138"/>
      <c r="D2" s="138"/>
      <c r="E2" s="138"/>
      <c r="F2" s="138"/>
      <c r="G2" s="138"/>
      <c r="H2" s="138"/>
      <c r="I2" s="138"/>
      <c r="J2" s="159"/>
      <c r="K2" s="159"/>
      <c r="L2" s="159"/>
      <c r="M2" s="159"/>
    </row>
    <row r="3" spans="2:13" ht="1.5" customHeight="1" x14ac:dyDescent="0.25">
      <c r="B3" s="138"/>
      <c r="C3" s="138"/>
      <c r="D3" s="138"/>
      <c r="E3" s="138"/>
      <c r="F3" s="138"/>
      <c r="G3" s="138"/>
      <c r="H3" s="138"/>
      <c r="I3" s="138"/>
      <c r="J3" s="159"/>
      <c r="K3" s="159"/>
      <c r="L3" s="159"/>
      <c r="M3" s="159"/>
    </row>
    <row r="4" spans="2:13" x14ac:dyDescent="0.25">
      <c r="B4" s="138"/>
      <c r="C4" s="138"/>
      <c r="D4" s="138"/>
      <c r="E4" s="138"/>
      <c r="F4" s="138"/>
      <c r="G4" s="138"/>
      <c r="H4" s="138"/>
      <c r="I4" s="138"/>
      <c r="J4" s="159"/>
      <c r="K4" s="159"/>
      <c r="L4" s="159"/>
      <c r="M4" s="159"/>
    </row>
    <row r="5" spans="2:13" ht="2.25" customHeight="1" x14ac:dyDescent="0.25">
      <c r="B5" s="138"/>
      <c r="C5" s="138"/>
      <c r="D5" s="138"/>
      <c r="E5" s="138"/>
      <c r="F5" s="138"/>
      <c r="G5" s="138"/>
      <c r="H5" s="138"/>
      <c r="I5" s="138"/>
      <c r="J5" s="159"/>
      <c r="K5" s="159"/>
      <c r="L5" s="159"/>
      <c r="M5" s="159"/>
    </row>
    <row r="6" spans="2:13" ht="4.5" hidden="1" customHeight="1" x14ac:dyDescent="0.25">
      <c r="B6" s="2"/>
      <c r="C6" s="13"/>
      <c r="D6" s="13"/>
      <c r="E6" s="13"/>
      <c r="F6" s="13"/>
      <c r="G6" s="13"/>
      <c r="H6" s="13"/>
      <c r="I6" s="13"/>
      <c r="J6" s="160"/>
      <c r="K6" s="160"/>
      <c r="L6" s="160"/>
      <c r="M6" s="161"/>
    </row>
    <row r="7" spans="2:13" ht="22.5" customHeight="1" x14ac:dyDescent="0.25">
      <c r="B7" s="13"/>
      <c r="C7" s="158" t="s">
        <v>320</v>
      </c>
      <c r="D7" s="158"/>
      <c r="E7" s="158"/>
      <c r="F7" s="158"/>
      <c r="G7" s="158"/>
      <c r="H7" s="158"/>
      <c r="I7" s="158"/>
      <c r="J7" s="158"/>
      <c r="K7" s="158"/>
      <c r="L7" s="158"/>
      <c r="M7" s="14"/>
    </row>
    <row r="8" spans="2:13" x14ac:dyDescent="0.25">
      <c r="B8" s="162" t="s">
        <v>1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</row>
    <row r="9" spans="2:13" x14ac:dyDescent="0.25">
      <c r="B9" s="163" t="s">
        <v>2</v>
      </c>
      <c r="C9" s="164"/>
      <c r="D9" s="164"/>
      <c r="E9" s="164"/>
      <c r="F9" s="164"/>
      <c r="G9" s="164"/>
      <c r="H9" s="164"/>
      <c r="I9" s="165"/>
      <c r="J9" s="166" t="s">
        <v>113</v>
      </c>
      <c r="K9" s="113" t="s">
        <v>298</v>
      </c>
      <c r="L9" s="169" t="s">
        <v>111</v>
      </c>
      <c r="M9" s="166" t="s">
        <v>112</v>
      </c>
    </row>
    <row r="10" spans="2:13" ht="15.75" customHeight="1" x14ac:dyDescent="0.25">
      <c r="B10" s="172" t="s">
        <v>4</v>
      </c>
      <c r="C10" s="151" t="s">
        <v>3</v>
      </c>
      <c r="D10" s="152"/>
      <c r="E10" s="152"/>
      <c r="F10" s="152"/>
      <c r="G10" s="153"/>
      <c r="H10" s="154" t="s">
        <v>10</v>
      </c>
      <c r="I10" s="156" t="s">
        <v>11</v>
      </c>
      <c r="J10" s="167"/>
      <c r="K10" s="114"/>
      <c r="L10" s="170"/>
      <c r="M10" s="167"/>
    </row>
    <row r="11" spans="2:13" ht="147" customHeight="1" x14ac:dyDescent="0.25">
      <c r="B11" s="173"/>
      <c r="C11" s="6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155"/>
      <c r="I11" s="157"/>
      <c r="J11" s="168"/>
      <c r="K11" s="115"/>
      <c r="L11" s="171"/>
      <c r="M11" s="168"/>
    </row>
    <row r="12" spans="2:13" ht="48.75" customHeight="1" x14ac:dyDescent="0.25">
      <c r="B12" s="85" t="s">
        <v>114</v>
      </c>
      <c r="C12" s="6"/>
      <c r="D12" s="6"/>
      <c r="E12" s="6"/>
      <c r="F12" s="6"/>
      <c r="G12" s="6"/>
      <c r="H12" s="86"/>
      <c r="I12" s="87"/>
      <c r="J12" s="109" t="s">
        <v>115</v>
      </c>
      <c r="K12" s="90">
        <f>K73</f>
        <v>13235754.09</v>
      </c>
      <c r="L12" s="90">
        <f t="shared" ref="L12" si="0">L73</f>
        <v>3478379.8200000003</v>
      </c>
      <c r="M12" s="91">
        <f>L12/K12*100</f>
        <v>26.280178646020769</v>
      </c>
    </row>
    <row r="13" spans="2:13" x14ac:dyDescent="0.25">
      <c r="B13" s="88" t="s">
        <v>114</v>
      </c>
      <c r="C13" s="88">
        <v>1</v>
      </c>
      <c r="D13" s="88" t="s">
        <v>15</v>
      </c>
      <c r="E13" s="88" t="s">
        <v>15</v>
      </c>
      <c r="F13" s="88" t="s">
        <v>14</v>
      </c>
      <c r="G13" s="88" t="s">
        <v>15</v>
      </c>
      <c r="H13" s="88" t="s">
        <v>16</v>
      </c>
      <c r="I13" s="88" t="s">
        <v>14</v>
      </c>
      <c r="J13" s="11" t="s">
        <v>17</v>
      </c>
      <c r="K13" s="49">
        <f>K14+K18+K28+K32+K35+K38+K41+K45+K48+K55</f>
        <v>6352106</v>
      </c>
      <c r="L13" s="49">
        <f>L14+L18+L28+L32+L35+L38+L41+L45+L48+L55</f>
        <v>1453940.37</v>
      </c>
      <c r="M13" s="91">
        <f t="shared" ref="M13:M73" si="1">L13/K13*100</f>
        <v>22.88910748655643</v>
      </c>
    </row>
    <row r="14" spans="2:13" x14ac:dyDescent="0.25">
      <c r="B14" s="88" t="s">
        <v>114</v>
      </c>
      <c r="C14" s="88" t="s">
        <v>19</v>
      </c>
      <c r="D14" s="88" t="s">
        <v>20</v>
      </c>
      <c r="E14" s="88" t="s">
        <v>21</v>
      </c>
      <c r="F14" s="88" t="s">
        <v>14</v>
      </c>
      <c r="G14" s="88" t="s">
        <v>20</v>
      </c>
      <c r="H14" s="88" t="s">
        <v>16</v>
      </c>
      <c r="I14" s="88" t="s">
        <v>22</v>
      </c>
      <c r="J14" s="5" t="s">
        <v>18</v>
      </c>
      <c r="K14" s="49">
        <f>K15+K16+K17</f>
        <v>148230</v>
      </c>
      <c r="L14" s="49">
        <f>L15+L16+L17</f>
        <v>95088.450000000012</v>
      </c>
      <c r="M14" s="91">
        <f t="shared" si="1"/>
        <v>64.149261283141072</v>
      </c>
    </row>
    <row r="15" spans="2:13" ht="82.5" customHeight="1" x14ac:dyDescent="0.25">
      <c r="B15" s="89" t="s">
        <v>114</v>
      </c>
      <c r="C15" s="89" t="s">
        <v>19</v>
      </c>
      <c r="D15" s="89" t="s">
        <v>20</v>
      </c>
      <c r="E15" s="89" t="s">
        <v>21</v>
      </c>
      <c r="F15" s="89" t="s">
        <v>23</v>
      </c>
      <c r="G15" s="89" t="s">
        <v>20</v>
      </c>
      <c r="H15" s="89" t="s">
        <v>16</v>
      </c>
      <c r="I15" s="89" t="s">
        <v>22</v>
      </c>
      <c r="J15" s="12" t="s">
        <v>25</v>
      </c>
      <c r="K15" s="51">
        <v>145980</v>
      </c>
      <c r="L15" s="51">
        <v>95043.78</v>
      </c>
      <c r="M15" s="91">
        <f t="shared" si="1"/>
        <v>65.107398273736123</v>
      </c>
    </row>
    <row r="16" spans="2:13" ht="165" customHeight="1" x14ac:dyDescent="0.25">
      <c r="B16" s="89" t="s">
        <v>114</v>
      </c>
      <c r="C16" s="89" t="s">
        <v>19</v>
      </c>
      <c r="D16" s="89" t="s">
        <v>20</v>
      </c>
      <c r="E16" s="89" t="s">
        <v>21</v>
      </c>
      <c r="F16" s="89" t="s">
        <v>24</v>
      </c>
      <c r="G16" s="89" t="s">
        <v>20</v>
      </c>
      <c r="H16" s="89" t="s">
        <v>26</v>
      </c>
      <c r="I16" s="89" t="s">
        <v>22</v>
      </c>
      <c r="J16" s="8" t="s">
        <v>27</v>
      </c>
      <c r="K16" s="51">
        <v>0</v>
      </c>
      <c r="L16" s="51">
        <v>-0.15</v>
      </c>
      <c r="M16" s="91" t="e">
        <f t="shared" si="1"/>
        <v>#DIV/0!</v>
      </c>
    </row>
    <row r="17" spans="2:13" ht="45" x14ac:dyDescent="0.25">
      <c r="B17" s="89" t="s">
        <v>114</v>
      </c>
      <c r="C17" s="89" t="s">
        <v>19</v>
      </c>
      <c r="D17" s="89" t="s">
        <v>20</v>
      </c>
      <c r="E17" s="89" t="s">
        <v>21</v>
      </c>
      <c r="F17" s="89" t="s">
        <v>29</v>
      </c>
      <c r="G17" s="89" t="s">
        <v>20</v>
      </c>
      <c r="H17" s="89" t="s">
        <v>16</v>
      </c>
      <c r="I17" s="89" t="s">
        <v>22</v>
      </c>
      <c r="J17" s="8" t="s">
        <v>28</v>
      </c>
      <c r="K17" s="51">
        <v>2250</v>
      </c>
      <c r="L17" s="51">
        <v>44.82</v>
      </c>
      <c r="M17" s="91">
        <f t="shared" si="1"/>
        <v>1.992</v>
      </c>
    </row>
    <row r="18" spans="2:13" ht="28.5" x14ac:dyDescent="0.25">
      <c r="B18" s="88" t="s">
        <v>114</v>
      </c>
      <c r="C18" s="88" t="s">
        <v>15</v>
      </c>
      <c r="D18" s="88" t="s">
        <v>15</v>
      </c>
      <c r="E18" s="88" t="s">
        <v>14</v>
      </c>
      <c r="F18" s="88" t="s">
        <v>15</v>
      </c>
      <c r="G18" s="88" t="s">
        <v>14</v>
      </c>
      <c r="H18" s="88" t="s">
        <v>16</v>
      </c>
      <c r="I18" s="88" t="s">
        <v>14</v>
      </c>
      <c r="J18" s="11" t="s">
        <v>30</v>
      </c>
      <c r="K18" s="49">
        <f>K19</f>
        <v>744600</v>
      </c>
      <c r="L18" s="49">
        <f>L19</f>
        <v>420550.09</v>
      </c>
      <c r="M18" s="91">
        <f t="shared" si="1"/>
        <v>56.480001343002961</v>
      </c>
    </row>
    <row r="19" spans="2:13" ht="30" x14ac:dyDescent="0.25">
      <c r="B19" s="89" t="s">
        <v>114</v>
      </c>
      <c r="C19" s="89" t="s">
        <v>19</v>
      </c>
      <c r="D19" s="89" t="s">
        <v>15</v>
      </c>
      <c r="E19" s="89" t="s">
        <v>15</v>
      </c>
      <c r="F19" s="89" t="s">
        <v>14</v>
      </c>
      <c r="G19" s="89" t="s">
        <v>15</v>
      </c>
      <c r="H19" s="89" t="s">
        <v>16</v>
      </c>
      <c r="I19" s="89" t="s">
        <v>14</v>
      </c>
      <c r="J19" s="8" t="s">
        <v>31</v>
      </c>
      <c r="K19" s="51">
        <f>K20+K21+K22+K23+K24+K25+K26+K27</f>
        <v>744600</v>
      </c>
      <c r="L19" s="51">
        <f>L20+L21+L22+L23+L24+L25+L26+L27</f>
        <v>420550.09</v>
      </c>
      <c r="M19" s="91">
        <f t="shared" si="1"/>
        <v>56.480001343002961</v>
      </c>
    </row>
    <row r="20" spans="2:13" ht="90" x14ac:dyDescent="0.25">
      <c r="B20" s="89" t="s">
        <v>114</v>
      </c>
      <c r="C20" s="89" t="s">
        <v>19</v>
      </c>
      <c r="D20" s="89" t="s">
        <v>32</v>
      </c>
      <c r="E20" s="89" t="s">
        <v>21</v>
      </c>
      <c r="F20" s="89" t="s">
        <v>33</v>
      </c>
      <c r="G20" s="89" t="s">
        <v>20</v>
      </c>
      <c r="H20" s="89" t="s">
        <v>16</v>
      </c>
      <c r="I20" s="89" t="s">
        <v>22</v>
      </c>
      <c r="J20" s="8" t="s">
        <v>34</v>
      </c>
      <c r="K20" s="51">
        <v>0</v>
      </c>
      <c r="L20" s="51">
        <v>0</v>
      </c>
      <c r="M20" s="91" t="e">
        <f t="shared" si="1"/>
        <v>#DIV/0!</v>
      </c>
    </row>
    <row r="21" spans="2:13" ht="131.25" customHeight="1" x14ac:dyDescent="0.25">
      <c r="B21" s="89" t="s">
        <v>114</v>
      </c>
      <c r="C21" s="89" t="s">
        <v>19</v>
      </c>
      <c r="D21" s="89" t="s">
        <v>32</v>
      </c>
      <c r="E21" s="89" t="s">
        <v>21</v>
      </c>
      <c r="F21" s="89" t="s">
        <v>36</v>
      </c>
      <c r="G21" s="89" t="s">
        <v>20</v>
      </c>
      <c r="H21" s="89" t="s">
        <v>16</v>
      </c>
      <c r="I21" s="89" t="s">
        <v>22</v>
      </c>
      <c r="J21" s="8" t="s">
        <v>37</v>
      </c>
      <c r="K21" s="51">
        <v>343800</v>
      </c>
      <c r="L21" s="51">
        <v>214826.38</v>
      </c>
      <c r="M21" s="91">
        <f t="shared" si="1"/>
        <v>62.485858057009892</v>
      </c>
    </row>
    <row r="22" spans="2:13" ht="107.25" customHeight="1" x14ac:dyDescent="0.25">
      <c r="B22" s="89" t="s">
        <v>114</v>
      </c>
      <c r="C22" s="89" t="s">
        <v>19</v>
      </c>
      <c r="D22" s="89" t="s">
        <v>32</v>
      </c>
      <c r="E22" s="89" t="s">
        <v>21</v>
      </c>
      <c r="F22" s="89" t="s">
        <v>35</v>
      </c>
      <c r="G22" s="89" t="s">
        <v>20</v>
      </c>
      <c r="H22" s="89" t="s">
        <v>16</v>
      </c>
      <c r="I22" s="89" t="s">
        <v>22</v>
      </c>
      <c r="J22" s="8" t="s">
        <v>38</v>
      </c>
      <c r="K22" s="51">
        <v>0</v>
      </c>
      <c r="L22" s="51">
        <v>0</v>
      </c>
      <c r="M22" s="91" t="e">
        <f t="shared" si="1"/>
        <v>#DIV/0!</v>
      </c>
    </row>
    <row r="23" spans="2:13" ht="142.5" customHeight="1" x14ac:dyDescent="0.25">
      <c r="B23" s="89" t="s">
        <v>114</v>
      </c>
      <c r="C23" s="89" t="s">
        <v>19</v>
      </c>
      <c r="D23" s="89" t="s">
        <v>32</v>
      </c>
      <c r="E23" s="89" t="s">
        <v>21</v>
      </c>
      <c r="F23" s="89" t="s">
        <v>39</v>
      </c>
      <c r="G23" s="89" t="s">
        <v>20</v>
      </c>
      <c r="H23" s="89" t="s">
        <v>16</v>
      </c>
      <c r="I23" s="89" t="s">
        <v>22</v>
      </c>
      <c r="J23" s="8" t="s">
        <v>40</v>
      </c>
      <c r="K23" s="51">
        <v>2500</v>
      </c>
      <c r="L23" s="51">
        <v>1243.2</v>
      </c>
      <c r="M23" s="91">
        <f t="shared" si="1"/>
        <v>49.728000000000002</v>
      </c>
    </row>
    <row r="24" spans="2:13" ht="91.5" customHeight="1" x14ac:dyDescent="0.25">
      <c r="B24" s="89" t="s">
        <v>114</v>
      </c>
      <c r="C24" s="89" t="s">
        <v>19</v>
      </c>
      <c r="D24" s="89" t="s">
        <v>32</v>
      </c>
      <c r="E24" s="89" t="s">
        <v>21</v>
      </c>
      <c r="F24" s="89" t="s">
        <v>41</v>
      </c>
      <c r="G24" s="89" t="s">
        <v>20</v>
      </c>
      <c r="H24" s="89" t="s">
        <v>16</v>
      </c>
      <c r="I24" s="89" t="s">
        <v>22</v>
      </c>
      <c r="J24" s="8" t="s">
        <v>42</v>
      </c>
      <c r="K24" s="51">
        <v>0</v>
      </c>
      <c r="L24" s="51">
        <v>0</v>
      </c>
      <c r="M24" s="91" t="e">
        <f t="shared" si="1"/>
        <v>#DIV/0!</v>
      </c>
    </row>
    <row r="25" spans="2:13" ht="125.25" customHeight="1" x14ac:dyDescent="0.25">
      <c r="B25" s="89" t="s">
        <v>114</v>
      </c>
      <c r="C25" s="89" t="s">
        <v>19</v>
      </c>
      <c r="D25" s="89" t="s">
        <v>32</v>
      </c>
      <c r="E25" s="89" t="s">
        <v>21</v>
      </c>
      <c r="F25" s="89" t="s">
        <v>43</v>
      </c>
      <c r="G25" s="89" t="s">
        <v>20</v>
      </c>
      <c r="H25" s="89" t="s">
        <v>16</v>
      </c>
      <c r="I25" s="89" t="s">
        <v>22</v>
      </c>
      <c r="J25" s="8" t="s">
        <v>44</v>
      </c>
      <c r="K25" s="51">
        <v>452800</v>
      </c>
      <c r="L25" s="51">
        <v>232373.85</v>
      </c>
      <c r="M25" s="91">
        <f t="shared" si="1"/>
        <v>51.319313162544169</v>
      </c>
    </row>
    <row r="26" spans="2:13" ht="90.75" customHeight="1" x14ac:dyDescent="0.25">
      <c r="B26" s="89" t="s">
        <v>114</v>
      </c>
      <c r="C26" s="89" t="s">
        <v>19</v>
      </c>
      <c r="D26" s="89" t="s">
        <v>32</v>
      </c>
      <c r="E26" s="89" t="s">
        <v>21</v>
      </c>
      <c r="F26" s="89" t="s">
        <v>45</v>
      </c>
      <c r="G26" s="89" t="s">
        <v>20</v>
      </c>
      <c r="H26" s="89" t="s">
        <v>16</v>
      </c>
      <c r="I26" s="89" t="s">
        <v>22</v>
      </c>
      <c r="J26" s="8" t="s">
        <v>47</v>
      </c>
      <c r="K26" s="51">
        <v>0</v>
      </c>
      <c r="L26" s="51">
        <v>0</v>
      </c>
      <c r="M26" s="91" t="e">
        <f t="shared" si="1"/>
        <v>#DIV/0!</v>
      </c>
    </row>
    <row r="27" spans="2:13" ht="120.75" customHeight="1" x14ac:dyDescent="0.25">
      <c r="B27" s="89" t="s">
        <v>114</v>
      </c>
      <c r="C27" s="89" t="s">
        <v>19</v>
      </c>
      <c r="D27" s="89" t="s">
        <v>32</v>
      </c>
      <c r="E27" s="89" t="s">
        <v>21</v>
      </c>
      <c r="F27" s="89" t="s">
        <v>46</v>
      </c>
      <c r="G27" s="89" t="s">
        <v>20</v>
      </c>
      <c r="H27" s="89" t="s">
        <v>16</v>
      </c>
      <c r="I27" s="89" t="s">
        <v>22</v>
      </c>
      <c r="J27" s="8" t="s">
        <v>48</v>
      </c>
      <c r="K27" s="51">
        <v>-54500</v>
      </c>
      <c r="L27" s="51">
        <v>-27893.34</v>
      </c>
      <c r="M27" s="91">
        <f t="shared" si="1"/>
        <v>51.180440366972476</v>
      </c>
    </row>
    <row r="28" spans="2:13" x14ac:dyDescent="0.25">
      <c r="B28" s="88" t="s">
        <v>114</v>
      </c>
      <c r="C28" s="88">
        <v>1</v>
      </c>
      <c r="D28" s="88" t="s">
        <v>49</v>
      </c>
      <c r="E28" s="88" t="s">
        <v>15</v>
      </c>
      <c r="F28" s="88" t="s">
        <v>14</v>
      </c>
      <c r="G28" s="88" t="s">
        <v>15</v>
      </c>
      <c r="H28" s="88" t="s">
        <v>16</v>
      </c>
      <c r="I28" s="88" t="s">
        <v>22</v>
      </c>
      <c r="J28" s="5" t="s">
        <v>50</v>
      </c>
      <c r="K28" s="49">
        <f>K29+K31</f>
        <v>1000</v>
      </c>
      <c r="L28" s="49">
        <f>L29+L31</f>
        <v>256.5</v>
      </c>
      <c r="M28" s="91">
        <f t="shared" si="1"/>
        <v>25.650000000000002</v>
      </c>
    </row>
    <row r="29" spans="2:13" ht="60" x14ac:dyDescent="0.25">
      <c r="B29" s="89" t="s">
        <v>114</v>
      </c>
      <c r="C29" s="89" t="s">
        <v>19</v>
      </c>
      <c r="D29" s="89" t="s">
        <v>49</v>
      </c>
      <c r="E29" s="89" t="s">
        <v>32</v>
      </c>
      <c r="F29" s="89" t="s">
        <v>23</v>
      </c>
      <c r="G29" s="89" t="s">
        <v>15</v>
      </c>
      <c r="H29" s="89" t="s">
        <v>16</v>
      </c>
      <c r="I29" s="89" t="s">
        <v>22</v>
      </c>
      <c r="J29" s="8" t="s">
        <v>51</v>
      </c>
      <c r="K29" s="51">
        <f>K30</f>
        <v>0</v>
      </c>
      <c r="L29" s="51">
        <v>0</v>
      </c>
      <c r="M29" s="91" t="e">
        <f t="shared" si="1"/>
        <v>#DIV/0!</v>
      </c>
    </row>
    <row r="30" spans="2:13" ht="60" x14ac:dyDescent="0.25">
      <c r="B30" s="89" t="s">
        <v>114</v>
      </c>
      <c r="C30" s="89" t="s">
        <v>19</v>
      </c>
      <c r="D30" s="89" t="s">
        <v>49</v>
      </c>
      <c r="E30" s="89" t="s">
        <v>32</v>
      </c>
      <c r="F30" s="89" t="s">
        <v>23</v>
      </c>
      <c r="G30" s="89" t="s">
        <v>20</v>
      </c>
      <c r="H30" s="89" t="s">
        <v>52</v>
      </c>
      <c r="I30" s="89" t="s">
        <v>22</v>
      </c>
      <c r="J30" s="8" t="s">
        <v>51</v>
      </c>
      <c r="K30" s="51">
        <v>0</v>
      </c>
      <c r="L30" s="51">
        <v>0</v>
      </c>
      <c r="M30" s="91" t="e">
        <f t="shared" si="1"/>
        <v>#DIV/0!</v>
      </c>
    </row>
    <row r="31" spans="2:13" s="45" customFormat="1" ht="49.5" customHeight="1" x14ac:dyDescent="0.25">
      <c r="B31" s="89" t="s">
        <v>114</v>
      </c>
      <c r="C31" s="89" t="s">
        <v>19</v>
      </c>
      <c r="D31" s="89" t="s">
        <v>49</v>
      </c>
      <c r="E31" s="89" t="s">
        <v>32</v>
      </c>
      <c r="F31" s="89" t="s">
        <v>24</v>
      </c>
      <c r="G31" s="89" t="s">
        <v>20</v>
      </c>
      <c r="H31" s="89" t="s">
        <v>281</v>
      </c>
      <c r="I31" s="89" t="s">
        <v>22</v>
      </c>
      <c r="J31" s="8" t="s">
        <v>282</v>
      </c>
      <c r="K31" s="51">
        <v>1000</v>
      </c>
      <c r="L31" s="51">
        <v>256.5</v>
      </c>
      <c r="M31" s="91">
        <f t="shared" si="1"/>
        <v>25.650000000000002</v>
      </c>
    </row>
    <row r="32" spans="2:13" x14ac:dyDescent="0.25">
      <c r="B32" s="88" t="s">
        <v>114</v>
      </c>
      <c r="C32" s="88" t="s">
        <v>19</v>
      </c>
      <c r="D32" s="88" t="s">
        <v>53</v>
      </c>
      <c r="E32" s="88" t="s">
        <v>15</v>
      </c>
      <c r="F32" s="88" t="s">
        <v>14</v>
      </c>
      <c r="G32" s="88" t="s">
        <v>15</v>
      </c>
      <c r="H32" s="88" t="s">
        <v>16</v>
      </c>
      <c r="I32" s="88" t="s">
        <v>14</v>
      </c>
      <c r="J32" s="5" t="s">
        <v>54</v>
      </c>
      <c r="K32" s="49">
        <f>K33</f>
        <v>44000</v>
      </c>
      <c r="L32" s="49">
        <f>L33</f>
        <v>7281.48</v>
      </c>
      <c r="M32" s="91">
        <f t="shared" si="1"/>
        <v>16.548818181818181</v>
      </c>
    </row>
    <row r="33" spans="2:13" x14ac:dyDescent="0.25">
      <c r="B33" s="89" t="s">
        <v>114</v>
      </c>
      <c r="C33" s="89" t="s">
        <v>19</v>
      </c>
      <c r="D33" s="89" t="s">
        <v>53</v>
      </c>
      <c r="E33" s="89" t="s">
        <v>20</v>
      </c>
      <c r="F33" s="89" t="s">
        <v>14</v>
      </c>
      <c r="G33" s="89" t="s">
        <v>56</v>
      </c>
      <c r="H33" s="89" t="s">
        <v>16</v>
      </c>
      <c r="I33" s="89" t="s">
        <v>22</v>
      </c>
      <c r="J33" s="3" t="s">
        <v>57</v>
      </c>
      <c r="K33" s="51">
        <f>K34</f>
        <v>44000</v>
      </c>
      <c r="L33" s="51">
        <f>L34</f>
        <v>7281.48</v>
      </c>
      <c r="M33" s="91">
        <f t="shared" si="1"/>
        <v>16.548818181818181</v>
      </c>
    </row>
    <row r="34" spans="2:13" ht="89.25" customHeight="1" x14ac:dyDescent="0.25">
      <c r="B34" s="89" t="s">
        <v>114</v>
      </c>
      <c r="C34" s="89" t="s">
        <v>19</v>
      </c>
      <c r="D34" s="89" t="s">
        <v>53</v>
      </c>
      <c r="E34" s="89" t="s">
        <v>20</v>
      </c>
      <c r="F34" s="89" t="s">
        <v>29</v>
      </c>
      <c r="G34" s="89" t="s">
        <v>56</v>
      </c>
      <c r="H34" s="89" t="s">
        <v>52</v>
      </c>
      <c r="I34" s="89" t="s">
        <v>22</v>
      </c>
      <c r="J34" s="8" t="s">
        <v>55</v>
      </c>
      <c r="K34" s="51">
        <v>44000</v>
      </c>
      <c r="L34" s="51">
        <v>7281.48</v>
      </c>
      <c r="M34" s="91">
        <f t="shared" si="1"/>
        <v>16.548818181818181</v>
      </c>
    </row>
    <row r="35" spans="2:13" x14ac:dyDescent="0.25">
      <c r="B35" s="88" t="s">
        <v>114</v>
      </c>
      <c r="C35" s="88" t="s">
        <v>19</v>
      </c>
      <c r="D35" s="88" t="s">
        <v>53</v>
      </c>
      <c r="E35" s="88" t="s">
        <v>53</v>
      </c>
      <c r="F35" s="88" t="s">
        <v>14</v>
      </c>
      <c r="G35" s="88" t="s">
        <v>15</v>
      </c>
      <c r="H35" s="88" t="s">
        <v>16</v>
      </c>
      <c r="I35" s="88" t="s">
        <v>22</v>
      </c>
      <c r="J35" s="4" t="s">
        <v>58</v>
      </c>
      <c r="K35" s="49">
        <f>K36+K37</f>
        <v>2943000</v>
      </c>
      <c r="L35" s="49">
        <f>L36+L37</f>
        <v>75518.13</v>
      </c>
      <c r="M35" s="91">
        <f t="shared" si="1"/>
        <v>2.566025484199796</v>
      </c>
    </row>
    <row r="36" spans="2:13" ht="46.5" customHeight="1" x14ac:dyDescent="0.25">
      <c r="B36" s="89" t="s">
        <v>114</v>
      </c>
      <c r="C36" s="89" t="s">
        <v>19</v>
      </c>
      <c r="D36" s="89" t="s">
        <v>53</v>
      </c>
      <c r="E36" s="89" t="s">
        <v>53</v>
      </c>
      <c r="F36" s="89" t="s">
        <v>60</v>
      </c>
      <c r="G36" s="89" t="s">
        <v>56</v>
      </c>
      <c r="H36" s="89" t="s">
        <v>16</v>
      </c>
      <c r="I36" s="89" t="s">
        <v>22</v>
      </c>
      <c r="J36" s="8" t="s">
        <v>59</v>
      </c>
      <c r="K36" s="51">
        <v>1903000</v>
      </c>
      <c r="L36" s="51">
        <v>-3049.75</v>
      </c>
      <c r="M36" s="91">
        <f t="shared" si="1"/>
        <v>-0.16026011560693643</v>
      </c>
    </row>
    <row r="37" spans="2:13" ht="46.5" customHeight="1" x14ac:dyDescent="0.25">
      <c r="B37" s="89" t="s">
        <v>114</v>
      </c>
      <c r="C37" s="89" t="s">
        <v>19</v>
      </c>
      <c r="D37" s="89" t="s">
        <v>53</v>
      </c>
      <c r="E37" s="89" t="s">
        <v>53</v>
      </c>
      <c r="F37" s="89" t="s">
        <v>62</v>
      </c>
      <c r="G37" s="89" t="s">
        <v>56</v>
      </c>
      <c r="H37" s="89" t="s">
        <v>16</v>
      </c>
      <c r="I37" s="89" t="s">
        <v>22</v>
      </c>
      <c r="J37" s="8" t="s">
        <v>61</v>
      </c>
      <c r="K37" s="51">
        <v>1040000</v>
      </c>
      <c r="L37" s="51">
        <v>78567.88</v>
      </c>
      <c r="M37" s="91">
        <f t="shared" si="1"/>
        <v>7.5546038461538467</v>
      </c>
    </row>
    <row r="38" spans="2:13" x14ac:dyDescent="0.25">
      <c r="B38" s="88" t="s">
        <v>114</v>
      </c>
      <c r="C38" s="88" t="s">
        <v>19</v>
      </c>
      <c r="D38" s="88" t="s">
        <v>63</v>
      </c>
      <c r="E38" s="88" t="s">
        <v>15</v>
      </c>
      <c r="F38" s="88" t="s">
        <v>14</v>
      </c>
      <c r="G38" s="88" t="s">
        <v>15</v>
      </c>
      <c r="H38" s="88" t="s">
        <v>16</v>
      </c>
      <c r="I38" s="88" t="s">
        <v>14</v>
      </c>
      <c r="J38" s="5" t="s">
        <v>64</v>
      </c>
      <c r="K38" s="49">
        <f>K39</f>
        <v>5000</v>
      </c>
      <c r="L38" s="49">
        <f>L39</f>
        <v>1200</v>
      </c>
      <c r="M38" s="91">
        <f t="shared" si="1"/>
        <v>24</v>
      </c>
    </row>
    <row r="39" spans="2:13" ht="45" customHeight="1" x14ac:dyDescent="0.25">
      <c r="B39" s="89" t="s">
        <v>114</v>
      </c>
      <c r="C39" s="89" t="s">
        <v>19</v>
      </c>
      <c r="D39" s="89" t="s">
        <v>63</v>
      </c>
      <c r="E39" s="89" t="s">
        <v>65</v>
      </c>
      <c r="F39" s="89" t="s">
        <v>14</v>
      </c>
      <c r="G39" s="89" t="s">
        <v>20</v>
      </c>
      <c r="H39" s="89" t="s">
        <v>16</v>
      </c>
      <c r="I39" s="89" t="s">
        <v>22</v>
      </c>
      <c r="J39" s="8" t="s">
        <v>66</v>
      </c>
      <c r="K39" s="51">
        <f>K40</f>
        <v>5000</v>
      </c>
      <c r="L39" s="51">
        <f>L40</f>
        <v>1200</v>
      </c>
      <c r="M39" s="91">
        <f t="shared" si="1"/>
        <v>24</v>
      </c>
    </row>
    <row r="40" spans="2:13" ht="76.5" customHeight="1" x14ac:dyDescent="0.25">
      <c r="B40" s="89" t="s">
        <v>114</v>
      </c>
      <c r="C40" s="89" t="s">
        <v>19</v>
      </c>
      <c r="D40" s="89" t="s">
        <v>63</v>
      </c>
      <c r="E40" s="89" t="s">
        <v>65</v>
      </c>
      <c r="F40" s="89" t="s">
        <v>24</v>
      </c>
      <c r="G40" s="89" t="s">
        <v>20</v>
      </c>
      <c r="H40" s="89" t="s">
        <v>52</v>
      </c>
      <c r="I40" s="89" t="s">
        <v>22</v>
      </c>
      <c r="J40" s="8" t="s">
        <v>67</v>
      </c>
      <c r="K40" s="51">
        <v>5000</v>
      </c>
      <c r="L40" s="51">
        <v>1200</v>
      </c>
      <c r="M40" s="91">
        <f t="shared" si="1"/>
        <v>24</v>
      </c>
    </row>
    <row r="41" spans="2:13" ht="57" x14ac:dyDescent="0.25">
      <c r="B41" s="88" t="s">
        <v>114</v>
      </c>
      <c r="C41" s="88" t="s">
        <v>19</v>
      </c>
      <c r="D41" s="88" t="s">
        <v>68</v>
      </c>
      <c r="E41" s="88" t="s">
        <v>15</v>
      </c>
      <c r="F41" s="88" t="s">
        <v>14</v>
      </c>
      <c r="G41" s="88" t="s">
        <v>15</v>
      </c>
      <c r="H41" s="88" t="s">
        <v>16</v>
      </c>
      <c r="I41" s="88" t="s">
        <v>14</v>
      </c>
      <c r="J41" s="11" t="s">
        <v>69</v>
      </c>
      <c r="K41" s="49">
        <f t="shared" ref="K41:L43" si="2">K42</f>
        <v>2300000</v>
      </c>
      <c r="L41" s="49">
        <f t="shared" si="2"/>
        <v>845045.72</v>
      </c>
      <c r="M41" s="91">
        <f t="shared" si="1"/>
        <v>36.741118260869563</v>
      </c>
    </row>
    <row r="42" spans="2:13" ht="110.25" customHeight="1" x14ac:dyDescent="0.25">
      <c r="B42" s="89" t="s">
        <v>114</v>
      </c>
      <c r="C42" s="89" t="s">
        <v>19</v>
      </c>
      <c r="D42" s="89" t="s">
        <v>68</v>
      </c>
      <c r="E42" s="89" t="s">
        <v>49</v>
      </c>
      <c r="F42" s="89" t="s">
        <v>14</v>
      </c>
      <c r="G42" s="89" t="s">
        <v>15</v>
      </c>
      <c r="H42" s="89" t="s">
        <v>16</v>
      </c>
      <c r="I42" s="89" t="s">
        <v>70</v>
      </c>
      <c r="J42" s="8" t="s">
        <v>71</v>
      </c>
      <c r="K42" s="51">
        <f t="shared" si="2"/>
        <v>2300000</v>
      </c>
      <c r="L42" s="51">
        <f t="shared" si="2"/>
        <v>845045.72</v>
      </c>
      <c r="M42" s="91">
        <f t="shared" si="1"/>
        <v>36.741118260869563</v>
      </c>
    </row>
    <row r="43" spans="2:13" ht="75" x14ac:dyDescent="0.25">
      <c r="B43" s="89" t="s">
        <v>114</v>
      </c>
      <c r="C43" s="89" t="s">
        <v>19</v>
      </c>
      <c r="D43" s="89" t="s">
        <v>68</v>
      </c>
      <c r="E43" s="89" t="s">
        <v>49</v>
      </c>
      <c r="F43" s="89" t="s">
        <v>23</v>
      </c>
      <c r="G43" s="89" t="s">
        <v>15</v>
      </c>
      <c r="H43" s="89" t="s">
        <v>16</v>
      </c>
      <c r="I43" s="89" t="s">
        <v>70</v>
      </c>
      <c r="J43" s="8" t="s">
        <v>72</v>
      </c>
      <c r="K43" s="51">
        <f t="shared" si="2"/>
        <v>2300000</v>
      </c>
      <c r="L43" s="51">
        <f t="shared" si="2"/>
        <v>845045.72</v>
      </c>
      <c r="M43" s="91">
        <f t="shared" si="1"/>
        <v>36.741118260869563</v>
      </c>
    </row>
    <row r="44" spans="2:13" ht="86.25" customHeight="1" x14ac:dyDescent="0.25">
      <c r="B44" s="89" t="s">
        <v>114</v>
      </c>
      <c r="C44" s="89" t="s">
        <v>19</v>
      </c>
      <c r="D44" s="89" t="s">
        <v>68</v>
      </c>
      <c r="E44" s="89" t="s">
        <v>49</v>
      </c>
      <c r="F44" s="89" t="s">
        <v>73</v>
      </c>
      <c r="G44" s="89" t="s">
        <v>56</v>
      </c>
      <c r="H44" s="89" t="s">
        <v>16</v>
      </c>
      <c r="I44" s="89" t="s">
        <v>70</v>
      </c>
      <c r="J44" s="8" t="s">
        <v>74</v>
      </c>
      <c r="K44" s="51">
        <v>2300000</v>
      </c>
      <c r="L44" s="51">
        <v>845045.72</v>
      </c>
      <c r="M44" s="91">
        <f t="shared" si="1"/>
        <v>36.741118260869563</v>
      </c>
    </row>
    <row r="45" spans="2:13" ht="30.75" customHeight="1" x14ac:dyDescent="0.25">
      <c r="B45" s="88" t="s">
        <v>114</v>
      </c>
      <c r="C45" s="88" t="s">
        <v>19</v>
      </c>
      <c r="D45" s="88" t="s">
        <v>75</v>
      </c>
      <c r="E45" s="88" t="s">
        <v>32</v>
      </c>
      <c r="F45" s="88" t="s">
        <v>14</v>
      </c>
      <c r="G45" s="88" t="s">
        <v>15</v>
      </c>
      <c r="H45" s="88" t="s">
        <v>16</v>
      </c>
      <c r="I45" s="88" t="s">
        <v>14</v>
      </c>
      <c r="J45" s="10" t="s">
        <v>76</v>
      </c>
      <c r="K45" s="49">
        <f>K46+K47</f>
        <v>35000</v>
      </c>
      <c r="L45" s="49">
        <f>L46+L47</f>
        <v>9000</v>
      </c>
      <c r="M45" s="91">
        <f t="shared" si="1"/>
        <v>25.714285714285712</v>
      </c>
    </row>
    <row r="46" spans="2:13" ht="29.25" customHeight="1" x14ac:dyDescent="0.25">
      <c r="B46" s="89" t="s">
        <v>114</v>
      </c>
      <c r="C46" s="89" t="s">
        <v>19</v>
      </c>
      <c r="D46" s="89" t="s">
        <v>75</v>
      </c>
      <c r="E46" s="89" t="s">
        <v>20</v>
      </c>
      <c r="F46" s="89" t="s">
        <v>77</v>
      </c>
      <c r="G46" s="89" t="s">
        <v>56</v>
      </c>
      <c r="H46" s="89" t="s">
        <v>16</v>
      </c>
      <c r="I46" s="89" t="s">
        <v>78</v>
      </c>
      <c r="J46" s="8" t="s">
        <v>79</v>
      </c>
      <c r="K46" s="51">
        <v>35000</v>
      </c>
      <c r="L46" s="51">
        <v>9000</v>
      </c>
      <c r="M46" s="91">
        <f t="shared" si="1"/>
        <v>25.714285714285712</v>
      </c>
    </row>
    <row r="47" spans="2:13" ht="30" x14ac:dyDescent="0.25">
      <c r="B47" s="89" t="s">
        <v>114</v>
      </c>
      <c r="C47" s="89" t="s">
        <v>19</v>
      </c>
      <c r="D47" s="89" t="s">
        <v>75</v>
      </c>
      <c r="E47" s="89" t="s">
        <v>21</v>
      </c>
      <c r="F47" s="89" t="s">
        <v>77</v>
      </c>
      <c r="G47" s="89" t="s">
        <v>56</v>
      </c>
      <c r="H47" s="89" t="s">
        <v>16</v>
      </c>
      <c r="I47" s="89" t="s">
        <v>78</v>
      </c>
      <c r="J47" s="8" t="s">
        <v>80</v>
      </c>
      <c r="K47" s="51">
        <v>0</v>
      </c>
      <c r="L47" s="51">
        <v>0</v>
      </c>
      <c r="M47" s="91" t="e">
        <f t="shared" si="1"/>
        <v>#DIV/0!</v>
      </c>
    </row>
    <row r="48" spans="2:13" ht="36.75" customHeight="1" x14ac:dyDescent="0.25">
      <c r="B48" s="88" t="s">
        <v>114</v>
      </c>
      <c r="C48" s="88" t="s">
        <v>19</v>
      </c>
      <c r="D48" s="88" t="s">
        <v>81</v>
      </c>
      <c r="E48" s="88" t="s">
        <v>15</v>
      </c>
      <c r="F48" s="88" t="s">
        <v>14</v>
      </c>
      <c r="G48" s="88" t="s">
        <v>15</v>
      </c>
      <c r="H48" s="88" t="s">
        <v>16</v>
      </c>
      <c r="I48" s="88" t="s">
        <v>14</v>
      </c>
      <c r="J48" s="11" t="s">
        <v>82</v>
      </c>
      <c r="K48" s="49">
        <f>K49</f>
        <v>20000</v>
      </c>
      <c r="L48" s="49">
        <f>L49</f>
        <v>0</v>
      </c>
      <c r="M48" s="91">
        <f t="shared" si="1"/>
        <v>0</v>
      </c>
    </row>
    <row r="49" spans="2:13" ht="35.25" customHeight="1" x14ac:dyDescent="0.25">
      <c r="B49" s="89" t="s">
        <v>114</v>
      </c>
      <c r="C49" s="89" t="s">
        <v>19</v>
      </c>
      <c r="D49" s="89" t="s">
        <v>81</v>
      </c>
      <c r="E49" s="89" t="s">
        <v>53</v>
      </c>
      <c r="F49" s="89" t="s">
        <v>14</v>
      </c>
      <c r="G49" s="89" t="s">
        <v>15</v>
      </c>
      <c r="H49" s="89" t="s">
        <v>16</v>
      </c>
      <c r="I49" s="89" t="s">
        <v>83</v>
      </c>
      <c r="J49" s="8" t="s">
        <v>84</v>
      </c>
      <c r="K49" s="51">
        <f>K50</f>
        <v>20000</v>
      </c>
      <c r="L49" s="51">
        <f>L50</f>
        <v>0</v>
      </c>
      <c r="M49" s="91">
        <f t="shared" si="1"/>
        <v>0</v>
      </c>
    </row>
    <row r="50" spans="2:13" ht="63.75" customHeight="1" x14ac:dyDescent="0.25">
      <c r="B50" s="89" t="s">
        <v>114</v>
      </c>
      <c r="C50" s="89" t="s">
        <v>19</v>
      </c>
      <c r="D50" s="89" t="s">
        <v>81</v>
      </c>
      <c r="E50" s="89" t="s">
        <v>53</v>
      </c>
      <c r="F50" s="89" t="s">
        <v>86</v>
      </c>
      <c r="G50" s="89" t="s">
        <v>56</v>
      </c>
      <c r="H50" s="89" t="s">
        <v>16</v>
      </c>
      <c r="I50" s="89" t="s">
        <v>83</v>
      </c>
      <c r="J50" s="8" t="s">
        <v>85</v>
      </c>
      <c r="K50" s="51">
        <v>20000</v>
      </c>
      <c r="L50" s="51">
        <v>0</v>
      </c>
      <c r="M50" s="91">
        <f t="shared" si="1"/>
        <v>0</v>
      </c>
    </row>
    <row r="51" spans="2:13" ht="28.5" x14ac:dyDescent="0.25">
      <c r="B51" s="88" t="s">
        <v>114</v>
      </c>
      <c r="C51" s="88" t="s">
        <v>19</v>
      </c>
      <c r="D51" s="88" t="s">
        <v>87</v>
      </c>
      <c r="E51" s="88" t="s">
        <v>15</v>
      </c>
      <c r="F51" s="88" t="s">
        <v>14</v>
      </c>
      <c r="G51" s="88" t="s">
        <v>15</v>
      </c>
      <c r="H51" s="88" t="s">
        <v>16</v>
      </c>
      <c r="I51" s="88" t="s">
        <v>14</v>
      </c>
      <c r="J51" s="11" t="s">
        <v>88</v>
      </c>
      <c r="K51" s="49">
        <f t="shared" ref="K51:L53" si="3">K52</f>
        <v>0</v>
      </c>
      <c r="L51" s="49">
        <f t="shared" si="3"/>
        <v>0</v>
      </c>
      <c r="M51" s="91" t="e">
        <f t="shared" si="1"/>
        <v>#DIV/0!</v>
      </c>
    </row>
    <row r="52" spans="2:13" ht="30" x14ac:dyDescent="0.25">
      <c r="B52" s="89" t="s">
        <v>114</v>
      </c>
      <c r="C52" s="89" t="s">
        <v>19</v>
      </c>
      <c r="D52" s="89" t="s">
        <v>87</v>
      </c>
      <c r="E52" s="89" t="s">
        <v>20</v>
      </c>
      <c r="F52" s="89" t="s">
        <v>14</v>
      </c>
      <c r="G52" s="89" t="s">
        <v>15</v>
      </c>
      <c r="H52" s="89" t="s">
        <v>16</v>
      </c>
      <c r="I52" s="89" t="s">
        <v>14</v>
      </c>
      <c r="J52" s="8" t="s">
        <v>88</v>
      </c>
      <c r="K52" s="51">
        <f t="shared" si="3"/>
        <v>0</v>
      </c>
      <c r="L52" s="51">
        <f t="shared" si="3"/>
        <v>0</v>
      </c>
      <c r="M52" s="91" t="e">
        <f t="shared" si="1"/>
        <v>#DIV/0!</v>
      </c>
    </row>
    <row r="53" spans="2:13" ht="30" x14ac:dyDescent="0.25">
      <c r="B53" s="89" t="s">
        <v>114</v>
      </c>
      <c r="C53" s="89" t="s">
        <v>19</v>
      </c>
      <c r="D53" s="89" t="s">
        <v>87</v>
      </c>
      <c r="E53" s="89" t="s">
        <v>20</v>
      </c>
      <c r="F53" s="89" t="s">
        <v>89</v>
      </c>
      <c r="G53" s="89" t="s">
        <v>15</v>
      </c>
      <c r="H53" s="89" t="s">
        <v>16</v>
      </c>
      <c r="I53" s="89" t="s">
        <v>90</v>
      </c>
      <c r="J53" s="8" t="s">
        <v>88</v>
      </c>
      <c r="K53" s="51">
        <f t="shared" si="3"/>
        <v>0</v>
      </c>
      <c r="L53" s="51">
        <f t="shared" si="3"/>
        <v>0</v>
      </c>
      <c r="M53" s="91" t="e">
        <f t="shared" si="1"/>
        <v>#DIV/0!</v>
      </c>
    </row>
    <row r="54" spans="2:13" ht="30" x14ac:dyDescent="0.25">
      <c r="B54" s="89" t="s">
        <v>114</v>
      </c>
      <c r="C54" s="89" t="s">
        <v>19</v>
      </c>
      <c r="D54" s="89" t="s">
        <v>87</v>
      </c>
      <c r="E54" s="89" t="s">
        <v>20</v>
      </c>
      <c r="F54" s="89" t="s">
        <v>89</v>
      </c>
      <c r="G54" s="89" t="s">
        <v>56</v>
      </c>
      <c r="H54" s="89" t="s">
        <v>16</v>
      </c>
      <c r="I54" s="89" t="s">
        <v>90</v>
      </c>
      <c r="J54" s="8" t="s">
        <v>88</v>
      </c>
      <c r="K54" s="51"/>
      <c r="L54" s="51"/>
      <c r="M54" s="91" t="e">
        <f t="shared" si="1"/>
        <v>#DIV/0!</v>
      </c>
    </row>
    <row r="55" spans="2:13" s="45" customFormat="1" x14ac:dyDescent="0.25">
      <c r="B55" s="89" t="s">
        <v>114</v>
      </c>
      <c r="C55" s="81" t="s">
        <v>19</v>
      </c>
      <c r="D55" s="81" t="s">
        <v>87</v>
      </c>
      <c r="E55" s="81" t="s">
        <v>94</v>
      </c>
      <c r="F55" s="81" t="s">
        <v>29</v>
      </c>
      <c r="G55" s="81" t="s">
        <v>15</v>
      </c>
      <c r="H55" s="81" t="s">
        <v>16</v>
      </c>
      <c r="I55" s="81" t="s">
        <v>95</v>
      </c>
      <c r="J55" s="8" t="s">
        <v>306</v>
      </c>
      <c r="K55" s="51">
        <f>K56</f>
        <v>111276</v>
      </c>
      <c r="L55" s="51">
        <f>L56</f>
        <v>0</v>
      </c>
      <c r="M55" s="84">
        <f t="shared" ref="M55:M56" si="4">K55-L55</f>
        <v>111276</v>
      </c>
    </row>
    <row r="56" spans="2:13" s="45" customFormat="1" ht="25.5" x14ac:dyDescent="0.25">
      <c r="B56" s="89" t="s">
        <v>114</v>
      </c>
      <c r="C56" s="81" t="s">
        <v>19</v>
      </c>
      <c r="D56" s="81" t="s">
        <v>87</v>
      </c>
      <c r="E56" s="81" t="s">
        <v>94</v>
      </c>
      <c r="F56" s="81" t="s">
        <v>29</v>
      </c>
      <c r="G56" s="81" t="s">
        <v>56</v>
      </c>
      <c r="H56" s="81" t="s">
        <v>16</v>
      </c>
      <c r="I56" s="81" t="s">
        <v>95</v>
      </c>
      <c r="J56" s="64" t="s">
        <v>304</v>
      </c>
      <c r="K56" s="51">
        <v>111276</v>
      </c>
      <c r="L56" s="84">
        <v>0</v>
      </c>
      <c r="M56" s="84">
        <f t="shared" si="4"/>
        <v>111276</v>
      </c>
    </row>
    <row r="57" spans="2:13" x14ac:dyDescent="0.25">
      <c r="B57" s="88" t="s">
        <v>114</v>
      </c>
      <c r="C57" s="88" t="s">
        <v>92</v>
      </c>
      <c r="D57" s="88" t="s">
        <v>15</v>
      </c>
      <c r="E57" s="88" t="s">
        <v>15</v>
      </c>
      <c r="F57" s="88" t="s">
        <v>14</v>
      </c>
      <c r="G57" s="88" t="s">
        <v>15</v>
      </c>
      <c r="H57" s="88" t="s">
        <v>16</v>
      </c>
      <c r="I57" s="88" t="s">
        <v>14</v>
      </c>
      <c r="J57" s="5" t="s">
        <v>91</v>
      </c>
      <c r="K57" s="49">
        <f>K58+K63+K68+K67+K61</f>
        <v>6883648.0899999999</v>
      </c>
      <c r="L57" s="49">
        <f>L58+L63+L68+L67+L61</f>
        <v>2024439.45</v>
      </c>
      <c r="M57" s="91">
        <f t="shared" si="1"/>
        <v>29.409397800868696</v>
      </c>
    </row>
    <row r="58" spans="2:13" ht="31.5" customHeight="1" x14ac:dyDescent="0.25">
      <c r="B58" s="88" t="s">
        <v>114</v>
      </c>
      <c r="C58" s="88" t="s">
        <v>92</v>
      </c>
      <c r="D58" s="88" t="s">
        <v>21</v>
      </c>
      <c r="E58" s="88" t="s">
        <v>15</v>
      </c>
      <c r="F58" s="88" t="s">
        <v>14</v>
      </c>
      <c r="G58" s="88" t="s">
        <v>15</v>
      </c>
      <c r="H58" s="88" t="s">
        <v>16</v>
      </c>
      <c r="I58" s="88" t="s">
        <v>14</v>
      </c>
      <c r="J58" s="10" t="s">
        <v>93</v>
      </c>
      <c r="K58" s="49">
        <f>K59</f>
        <v>3545546.18</v>
      </c>
      <c r="L58" s="49">
        <f>L59</f>
        <v>1772773.54</v>
      </c>
      <c r="M58" s="91">
        <f t="shared" si="1"/>
        <v>50.000012691979656</v>
      </c>
    </row>
    <row r="59" spans="2:13" ht="30" x14ac:dyDescent="0.25">
      <c r="B59" s="89" t="s">
        <v>114</v>
      </c>
      <c r="C59" s="89" t="s">
        <v>92</v>
      </c>
      <c r="D59" s="89" t="s">
        <v>21</v>
      </c>
      <c r="E59" s="89" t="s">
        <v>94</v>
      </c>
      <c r="F59" s="89" t="s">
        <v>14</v>
      </c>
      <c r="G59" s="89" t="s">
        <v>15</v>
      </c>
      <c r="H59" s="89" t="s">
        <v>16</v>
      </c>
      <c r="I59" s="89" t="s">
        <v>95</v>
      </c>
      <c r="J59" s="8" t="s">
        <v>96</v>
      </c>
      <c r="K59" s="51">
        <f>K60</f>
        <v>3545546.18</v>
      </c>
      <c r="L59" s="51">
        <f>L60</f>
        <v>1772773.54</v>
      </c>
      <c r="M59" s="91">
        <f t="shared" si="1"/>
        <v>50.000012691979656</v>
      </c>
    </row>
    <row r="60" spans="2:13" ht="30" customHeight="1" x14ac:dyDescent="0.25">
      <c r="B60" s="89" t="s">
        <v>114</v>
      </c>
      <c r="C60" s="89" t="s">
        <v>92</v>
      </c>
      <c r="D60" s="89" t="s">
        <v>21</v>
      </c>
      <c r="E60" s="89" t="s">
        <v>94</v>
      </c>
      <c r="F60" s="89" t="s">
        <v>97</v>
      </c>
      <c r="G60" s="89" t="s">
        <v>56</v>
      </c>
      <c r="H60" s="89" t="s">
        <v>16</v>
      </c>
      <c r="I60" s="89" t="s">
        <v>95</v>
      </c>
      <c r="J60" s="8" t="s">
        <v>98</v>
      </c>
      <c r="K60" s="51">
        <v>3545546.18</v>
      </c>
      <c r="L60" s="51">
        <v>1772773.54</v>
      </c>
      <c r="M60" s="91">
        <f t="shared" si="1"/>
        <v>50.000012691979656</v>
      </c>
    </row>
    <row r="61" spans="2:13" s="45" customFormat="1" ht="30" customHeight="1" x14ac:dyDescent="0.25">
      <c r="B61" s="89" t="s">
        <v>114</v>
      </c>
      <c r="C61" s="89" t="s">
        <v>92</v>
      </c>
      <c r="D61" s="89" t="s">
        <v>21</v>
      </c>
      <c r="E61" s="89" t="s">
        <v>316</v>
      </c>
      <c r="F61" s="89" t="s">
        <v>14</v>
      </c>
      <c r="G61" s="89" t="s">
        <v>15</v>
      </c>
      <c r="H61" s="89" t="s">
        <v>16</v>
      </c>
      <c r="I61" s="89" t="s">
        <v>95</v>
      </c>
      <c r="J61" s="8" t="s">
        <v>317</v>
      </c>
      <c r="K61" s="51">
        <f>K62</f>
        <v>165457.91</v>
      </c>
      <c r="L61" s="51">
        <f>L62</f>
        <v>165457.91</v>
      </c>
      <c r="M61" s="91"/>
    </row>
    <row r="62" spans="2:13" s="45" customFormat="1" ht="30" customHeight="1" x14ac:dyDescent="0.25">
      <c r="B62" s="89" t="s">
        <v>114</v>
      </c>
      <c r="C62" s="89" t="s">
        <v>92</v>
      </c>
      <c r="D62" s="89" t="s">
        <v>21</v>
      </c>
      <c r="E62" s="89" t="s">
        <v>315</v>
      </c>
      <c r="F62" s="89" t="s">
        <v>108</v>
      </c>
      <c r="G62" s="89" t="s">
        <v>56</v>
      </c>
      <c r="H62" s="89" t="s">
        <v>16</v>
      </c>
      <c r="I62" s="89" t="s">
        <v>95</v>
      </c>
      <c r="J62" s="8" t="s">
        <v>318</v>
      </c>
      <c r="K62" s="51">
        <v>165457.91</v>
      </c>
      <c r="L62" s="51">
        <v>165457.91</v>
      </c>
      <c r="M62" s="91"/>
    </row>
    <row r="63" spans="2:13" ht="28.5" x14ac:dyDescent="0.25">
      <c r="B63" s="88" t="s">
        <v>114</v>
      </c>
      <c r="C63" s="88" t="s">
        <v>92</v>
      </c>
      <c r="D63" s="88" t="s">
        <v>21</v>
      </c>
      <c r="E63" s="88" t="s">
        <v>100</v>
      </c>
      <c r="F63" s="88" t="s">
        <v>14</v>
      </c>
      <c r="G63" s="88" t="s">
        <v>15</v>
      </c>
      <c r="H63" s="88" t="s">
        <v>16</v>
      </c>
      <c r="I63" s="88" t="s">
        <v>95</v>
      </c>
      <c r="J63" s="10" t="s">
        <v>99</v>
      </c>
      <c r="K63" s="49">
        <f>K64+K66</f>
        <v>172698</v>
      </c>
      <c r="L63" s="49">
        <f>L64+L66</f>
        <v>86208</v>
      </c>
      <c r="M63" s="91">
        <f t="shared" si="1"/>
        <v>49.918354584303238</v>
      </c>
    </row>
    <row r="64" spans="2:13" ht="45" x14ac:dyDescent="0.25">
      <c r="B64" s="89" t="s">
        <v>114</v>
      </c>
      <c r="C64" s="89" t="s">
        <v>92</v>
      </c>
      <c r="D64" s="89" t="s">
        <v>21</v>
      </c>
      <c r="E64" s="89" t="s">
        <v>101</v>
      </c>
      <c r="F64" s="89" t="s">
        <v>102</v>
      </c>
      <c r="G64" s="89" t="s">
        <v>15</v>
      </c>
      <c r="H64" s="89" t="s">
        <v>16</v>
      </c>
      <c r="I64" s="89" t="s">
        <v>95</v>
      </c>
      <c r="J64" s="8" t="s">
        <v>103</v>
      </c>
      <c r="K64" s="51">
        <f>K65</f>
        <v>172698</v>
      </c>
      <c r="L64" s="51">
        <f>L65</f>
        <v>86208</v>
      </c>
      <c r="M64" s="91">
        <f t="shared" si="1"/>
        <v>49.918354584303238</v>
      </c>
    </row>
    <row r="65" spans="2:13" ht="43.5" customHeight="1" x14ac:dyDescent="0.25">
      <c r="B65" s="89" t="s">
        <v>114</v>
      </c>
      <c r="C65" s="89" t="s">
        <v>92</v>
      </c>
      <c r="D65" s="89" t="s">
        <v>21</v>
      </c>
      <c r="E65" s="89" t="s">
        <v>101</v>
      </c>
      <c r="F65" s="89" t="s">
        <v>102</v>
      </c>
      <c r="G65" s="89" t="s">
        <v>56</v>
      </c>
      <c r="H65" s="89" t="s">
        <v>16</v>
      </c>
      <c r="I65" s="89" t="s">
        <v>95</v>
      </c>
      <c r="J65" s="8" t="s">
        <v>104</v>
      </c>
      <c r="K65" s="51">
        <v>172698</v>
      </c>
      <c r="L65" s="51">
        <v>86208</v>
      </c>
      <c r="M65" s="91">
        <f t="shared" si="1"/>
        <v>49.918354584303238</v>
      </c>
    </row>
    <row r="66" spans="2:13" s="45" customFormat="1" ht="30" x14ac:dyDescent="0.25">
      <c r="B66" s="89" t="s">
        <v>114</v>
      </c>
      <c r="C66" s="89" t="s">
        <v>92</v>
      </c>
      <c r="D66" s="89" t="s">
        <v>21</v>
      </c>
      <c r="E66" s="89" t="s">
        <v>86</v>
      </c>
      <c r="F66" s="89" t="s">
        <v>283</v>
      </c>
      <c r="G66" s="89" t="s">
        <v>56</v>
      </c>
      <c r="H66" s="89" t="s">
        <v>16</v>
      </c>
      <c r="I66" s="89" t="s">
        <v>95</v>
      </c>
      <c r="J66" s="8" t="s">
        <v>284</v>
      </c>
      <c r="K66" s="51">
        <v>0</v>
      </c>
      <c r="L66" s="51">
        <v>0</v>
      </c>
      <c r="M66" s="91"/>
    </row>
    <row r="67" spans="2:13" s="45" customFormat="1" ht="21" customHeight="1" x14ac:dyDescent="0.25">
      <c r="B67" s="89" t="s">
        <v>114</v>
      </c>
      <c r="C67" s="89" t="s">
        <v>92</v>
      </c>
      <c r="D67" s="89" t="s">
        <v>21</v>
      </c>
      <c r="E67" s="89" t="s">
        <v>285</v>
      </c>
      <c r="F67" s="89" t="s">
        <v>108</v>
      </c>
      <c r="G67" s="89" t="s">
        <v>56</v>
      </c>
      <c r="H67" s="89" t="s">
        <v>16</v>
      </c>
      <c r="I67" s="89" t="s">
        <v>95</v>
      </c>
      <c r="J67" s="8" t="s">
        <v>286</v>
      </c>
      <c r="K67" s="51">
        <v>0</v>
      </c>
      <c r="L67" s="51">
        <v>0</v>
      </c>
      <c r="M67" s="91"/>
    </row>
    <row r="68" spans="2:13" x14ac:dyDescent="0.25">
      <c r="B68" s="88" t="s">
        <v>114</v>
      </c>
      <c r="C68" s="88" t="s">
        <v>92</v>
      </c>
      <c r="D68" s="88" t="s">
        <v>21</v>
      </c>
      <c r="E68" s="88" t="s">
        <v>106</v>
      </c>
      <c r="F68" s="88" t="s">
        <v>14</v>
      </c>
      <c r="G68" s="88" t="s">
        <v>15</v>
      </c>
      <c r="H68" s="88" t="s">
        <v>16</v>
      </c>
      <c r="I68" s="88" t="s">
        <v>95</v>
      </c>
      <c r="J68" s="5" t="s">
        <v>105</v>
      </c>
      <c r="K68" s="49">
        <f>K69+K70+K71</f>
        <v>2999946</v>
      </c>
      <c r="L68" s="49">
        <f>L69+L70+L71</f>
        <v>0</v>
      </c>
      <c r="M68" s="91">
        <f t="shared" si="1"/>
        <v>0</v>
      </c>
    </row>
    <row r="69" spans="2:13" ht="75" x14ac:dyDescent="0.25">
      <c r="B69" s="89" t="s">
        <v>114</v>
      </c>
      <c r="C69" s="89" t="s">
        <v>92</v>
      </c>
      <c r="D69" s="89" t="s">
        <v>21</v>
      </c>
      <c r="E69" s="89" t="s">
        <v>106</v>
      </c>
      <c r="F69" s="89" t="s">
        <v>291</v>
      </c>
      <c r="G69" s="89" t="s">
        <v>15</v>
      </c>
      <c r="H69" s="89" t="s">
        <v>16</v>
      </c>
      <c r="I69" s="89" t="s">
        <v>95</v>
      </c>
      <c r="J69" s="8" t="s">
        <v>292</v>
      </c>
      <c r="K69" s="51">
        <v>0</v>
      </c>
      <c r="L69" s="51">
        <v>0</v>
      </c>
      <c r="M69" s="91" t="e">
        <f t="shared" si="1"/>
        <v>#DIV/0!</v>
      </c>
    </row>
    <row r="70" spans="2:13" ht="75" x14ac:dyDescent="0.25">
      <c r="B70" s="89" t="s">
        <v>114</v>
      </c>
      <c r="C70" s="89" t="s">
        <v>92</v>
      </c>
      <c r="D70" s="89" t="s">
        <v>21</v>
      </c>
      <c r="E70" s="89" t="s">
        <v>106</v>
      </c>
      <c r="F70" s="89" t="s">
        <v>291</v>
      </c>
      <c r="G70" s="89" t="s">
        <v>56</v>
      </c>
      <c r="H70" s="89" t="s">
        <v>16</v>
      </c>
      <c r="I70" s="89" t="s">
        <v>95</v>
      </c>
      <c r="J70" s="79" t="s">
        <v>293</v>
      </c>
      <c r="K70" s="51">
        <v>0</v>
      </c>
      <c r="L70" s="51">
        <v>0</v>
      </c>
      <c r="M70" s="91" t="e">
        <f t="shared" si="1"/>
        <v>#DIV/0!</v>
      </c>
    </row>
    <row r="71" spans="2:13" s="45" customFormat="1" ht="30" x14ac:dyDescent="0.25">
      <c r="B71" s="89" t="s">
        <v>114</v>
      </c>
      <c r="C71" s="81" t="s">
        <v>92</v>
      </c>
      <c r="D71" s="81" t="s">
        <v>21</v>
      </c>
      <c r="E71" s="81" t="s">
        <v>107</v>
      </c>
      <c r="F71" s="81" t="s">
        <v>108</v>
      </c>
      <c r="G71" s="81" t="s">
        <v>15</v>
      </c>
      <c r="H71" s="81" t="s">
        <v>16</v>
      </c>
      <c r="I71" s="81" t="s">
        <v>95</v>
      </c>
      <c r="J71" s="79" t="s">
        <v>307</v>
      </c>
      <c r="K71" s="51">
        <f>K72</f>
        <v>2999946</v>
      </c>
      <c r="L71" s="51">
        <f>L72</f>
        <v>0</v>
      </c>
      <c r="M71" s="91">
        <f t="shared" si="1"/>
        <v>0</v>
      </c>
    </row>
    <row r="72" spans="2:13" s="45" customFormat="1" ht="30" x14ac:dyDescent="0.25">
      <c r="B72" s="89" t="s">
        <v>114</v>
      </c>
      <c r="C72" s="81" t="s">
        <v>92</v>
      </c>
      <c r="D72" s="81" t="s">
        <v>21</v>
      </c>
      <c r="E72" s="81" t="s">
        <v>107</v>
      </c>
      <c r="F72" s="81" t="s">
        <v>108</v>
      </c>
      <c r="G72" s="81" t="s">
        <v>56</v>
      </c>
      <c r="H72" s="81" t="s">
        <v>16</v>
      </c>
      <c r="I72" s="81" t="s">
        <v>95</v>
      </c>
      <c r="J72" s="79" t="s">
        <v>305</v>
      </c>
      <c r="K72" s="51">
        <v>2999946</v>
      </c>
      <c r="L72" s="51">
        <v>0</v>
      </c>
      <c r="M72" s="91">
        <f t="shared" si="1"/>
        <v>0</v>
      </c>
    </row>
    <row r="73" spans="2:13" x14ac:dyDescent="0.25">
      <c r="B73" s="88"/>
      <c r="C73" s="88"/>
      <c r="D73" s="88"/>
      <c r="E73" s="88"/>
      <c r="F73" s="88"/>
      <c r="G73" s="88"/>
      <c r="H73" s="88"/>
      <c r="I73" s="88"/>
      <c r="J73" s="4" t="s">
        <v>109</v>
      </c>
      <c r="K73" s="49">
        <f>K57+K13</f>
        <v>13235754.09</v>
      </c>
      <c r="L73" s="49">
        <f>L57+L13</f>
        <v>3478379.8200000003</v>
      </c>
      <c r="M73" s="91">
        <f t="shared" si="1"/>
        <v>26.280178646020769</v>
      </c>
    </row>
  </sheetData>
  <mergeCells count="13">
    <mergeCell ref="C10:G10"/>
    <mergeCell ref="H10:H11"/>
    <mergeCell ref="I10:I11"/>
    <mergeCell ref="C7:L7"/>
    <mergeCell ref="J1:M6"/>
    <mergeCell ref="B8:M8"/>
    <mergeCell ref="B9:I9"/>
    <mergeCell ref="J9:J11"/>
    <mergeCell ref="K9:K11"/>
    <mergeCell ref="L9:L11"/>
    <mergeCell ref="M9:M11"/>
    <mergeCell ref="B10:B11"/>
    <mergeCell ref="B1:I5"/>
  </mergeCells>
  <pageMargins left="0.19" right="0.2" top="0.37" bottom="0.43" header="0.31496062992125984" footer="0.31496062992125984"/>
  <pageSetup paperSize="9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B1" workbookViewId="0">
      <selection activeCell="F1" sqref="F1:H4"/>
    </sheetView>
  </sheetViews>
  <sheetFormatPr defaultRowHeight="15" x14ac:dyDescent="0.25"/>
  <cols>
    <col min="1" max="1" width="5.7109375" style="9" hidden="1" customWidth="1"/>
    <col min="2" max="2" width="2.5703125" style="9" customWidth="1"/>
    <col min="3" max="3" width="62.7109375" style="9" customWidth="1"/>
    <col min="4" max="4" width="9.140625" style="9"/>
    <col min="5" max="5" width="16.42578125" style="9" customWidth="1"/>
    <col min="6" max="6" width="18.85546875" style="9" customWidth="1"/>
    <col min="7" max="7" width="16.42578125" style="9" customWidth="1"/>
    <col min="8" max="8" width="14.28515625" style="9" customWidth="1"/>
    <col min="9" max="9" width="12.42578125" style="9" hidden="1" customWidth="1"/>
    <col min="10" max="16384" width="9.140625" style="9"/>
  </cols>
  <sheetData>
    <row r="1" spans="2:9" ht="11.25" customHeight="1" x14ac:dyDescent="0.25">
      <c r="B1" s="1"/>
      <c r="C1" s="138"/>
      <c r="D1" s="138"/>
      <c r="E1" s="138"/>
      <c r="F1" s="174" t="s">
        <v>332</v>
      </c>
      <c r="G1" s="138"/>
      <c r="H1" s="138"/>
      <c r="I1" s="1"/>
    </row>
    <row r="2" spans="2:9" ht="55.5" customHeight="1" x14ac:dyDescent="0.25">
      <c r="C2" s="138"/>
      <c r="D2" s="138"/>
      <c r="E2" s="138"/>
      <c r="F2" s="138"/>
      <c r="G2" s="138"/>
      <c r="H2" s="138"/>
      <c r="I2" s="15"/>
    </row>
    <row r="3" spans="2:9" ht="8.25" customHeight="1" x14ac:dyDescent="0.25">
      <c r="B3" s="15"/>
      <c r="C3" s="138"/>
      <c r="D3" s="138"/>
      <c r="E3" s="138"/>
      <c r="F3" s="138"/>
      <c r="G3" s="138"/>
      <c r="H3" s="138"/>
      <c r="I3" s="15"/>
    </row>
    <row r="4" spans="2:9" ht="14.25" hidden="1" customHeight="1" x14ac:dyDescent="0.25">
      <c r="B4" s="15"/>
      <c r="C4" s="15"/>
      <c r="D4" s="15"/>
      <c r="E4" s="15"/>
      <c r="F4" s="138"/>
      <c r="G4" s="138"/>
      <c r="H4" s="138"/>
      <c r="I4" s="15"/>
    </row>
    <row r="5" spans="2:9" ht="4.5" hidden="1" customHeight="1" x14ac:dyDescent="0.25">
      <c r="B5" s="2"/>
      <c r="C5" s="13"/>
      <c r="D5" s="13"/>
      <c r="E5" s="13"/>
      <c r="F5" s="13"/>
      <c r="G5" s="13"/>
      <c r="H5" s="13"/>
      <c r="I5" s="13"/>
    </row>
    <row r="6" spans="2:9" ht="22.5" customHeight="1" x14ac:dyDescent="0.25">
      <c r="B6" s="13"/>
      <c r="C6" s="175" t="s">
        <v>319</v>
      </c>
      <c r="D6" s="175"/>
      <c r="E6" s="175"/>
      <c r="F6" s="175"/>
      <c r="G6" s="175"/>
      <c r="H6" s="175"/>
      <c r="I6" s="175"/>
    </row>
    <row r="8" spans="2:9" ht="167.25" customHeight="1" x14ac:dyDescent="0.25">
      <c r="C8" s="183" t="s">
        <v>116</v>
      </c>
      <c r="D8" s="179" t="s">
        <v>118</v>
      </c>
      <c r="E8" s="180"/>
      <c r="F8" s="181" t="s">
        <v>298</v>
      </c>
      <c r="G8" s="183" t="s">
        <v>117</v>
      </c>
      <c r="H8" s="183" t="s">
        <v>112</v>
      </c>
    </row>
    <row r="9" spans="2:9" x14ac:dyDescent="0.25">
      <c r="C9" s="182"/>
      <c r="D9" s="5" t="s">
        <v>119</v>
      </c>
      <c r="E9" s="5" t="s">
        <v>120</v>
      </c>
      <c r="F9" s="182"/>
      <c r="G9" s="182"/>
      <c r="H9" s="182"/>
    </row>
    <row r="10" spans="2:9" x14ac:dyDescent="0.25">
      <c r="C10" s="4" t="s">
        <v>121</v>
      </c>
      <c r="D10" s="48" t="s">
        <v>20</v>
      </c>
      <c r="E10" s="49" t="s">
        <v>15</v>
      </c>
      <c r="F10" s="49">
        <f>F11+F12+F13+F14+F15</f>
        <v>5682628.71</v>
      </c>
      <c r="G10" s="49">
        <f>G11+G12+G13+G14+G15</f>
        <v>2697380.45</v>
      </c>
      <c r="H10" s="49">
        <f>G10/F10*100</f>
        <v>47.467124594173953</v>
      </c>
    </row>
    <row r="11" spans="2:9" ht="30" x14ac:dyDescent="0.25">
      <c r="C11" s="17" t="s">
        <v>122</v>
      </c>
      <c r="D11" s="50" t="s">
        <v>20</v>
      </c>
      <c r="E11" s="51" t="s">
        <v>21</v>
      </c>
      <c r="F11" s="51">
        <v>788058.93</v>
      </c>
      <c r="G11" s="51">
        <v>387565.36</v>
      </c>
      <c r="H11" s="49">
        <f t="shared" ref="H11:H37" si="0">G11/F11*100</f>
        <v>49.17974344888141</v>
      </c>
    </row>
    <row r="12" spans="2:9" ht="47.25" x14ac:dyDescent="0.25">
      <c r="C12" s="18" t="s">
        <v>124</v>
      </c>
      <c r="D12" s="50" t="s">
        <v>20</v>
      </c>
      <c r="E12" s="51" t="s">
        <v>65</v>
      </c>
      <c r="F12" s="51">
        <v>3047971.07</v>
      </c>
      <c r="G12" s="51">
        <v>1332727.29</v>
      </c>
      <c r="H12" s="49">
        <f t="shared" si="0"/>
        <v>43.725063637168979</v>
      </c>
    </row>
    <row r="13" spans="2:9" s="32" customFormat="1" ht="15.75" x14ac:dyDescent="0.25">
      <c r="C13" s="18" t="s">
        <v>125</v>
      </c>
      <c r="D13" s="50" t="s">
        <v>20</v>
      </c>
      <c r="E13" s="51" t="s">
        <v>128</v>
      </c>
      <c r="F13" s="51">
        <v>0</v>
      </c>
      <c r="G13" s="51">
        <v>0</v>
      </c>
      <c r="H13" s="49"/>
    </row>
    <row r="14" spans="2:9" ht="15.75" x14ac:dyDescent="0.25">
      <c r="C14" s="19" t="s">
        <v>125</v>
      </c>
      <c r="D14" s="50" t="s">
        <v>20</v>
      </c>
      <c r="E14" s="51" t="s">
        <v>68</v>
      </c>
      <c r="F14" s="51">
        <v>20000</v>
      </c>
      <c r="G14" s="51">
        <v>0</v>
      </c>
      <c r="H14" s="49">
        <f t="shared" si="0"/>
        <v>0</v>
      </c>
    </row>
    <row r="15" spans="2:9" x14ac:dyDescent="0.25">
      <c r="C15" s="3" t="s">
        <v>126</v>
      </c>
      <c r="D15" s="50" t="s">
        <v>20</v>
      </c>
      <c r="E15" s="51" t="s">
        <v>75</v>
      </c>
      <c r="F15" s="51">
        <v>1826598.71</v>
      </c>
      <c r="G15" s="51">
        <v>977087.8</v>
      </c>
      <c r="H15" s="49">
        <f t="shared" si="0"/>
        <v>53.492198075624401</v>
      </c>
    </row>
    <row r="16" spans="2:9" x14ac:dyDescent="0.25">
      <c r="C16" s="4" t="s">
        <v>130</v>
      </c>
      <c r="D16" s="48" t="s">
        <v>21</v>
      </c>
      <c r="E16" s="49" t="s">
        <v>15</v>
      </c>
      <c r="F16" s="49">
        <f>F17</f>
        <v>172698</v>
      </c>
      <c r="G16" s="49">
        <f>G17</f>
        <v>86208</v>
      </c>
      <c r="H16" s="49">
        <f t="shared" si="0"/>
        <v>49.918354584303238</v>
      </c>
    </row>
    <row r="17" spans="3:8" x14ac:dyDescent="0.25">
      <c r="C17" s="3" t="s">
        <v>131</v>
      </c>
      <c r="D17" s="50" t="s">
        <v>21</v>
      </c>
      <c r="E17" s="51" t="s">
        <v>32</v>
      </c>
      <c r="F17" s="51">
        <v>172698</v>
      </c>
      <c r="G17" s="51">
        <v>86208</v>
      </c>
      <c r="H17" s="49">
        <f t="shared" si="0"/>
        <v>49.918354584303238</v>
      </c>
    </row>
    <row r="18" spans="3:8" x14ac:dyDescent="0.25">
      <c r="C18" s="4" t="s">
        <v>132</v>
      </c>
      <c r="D18" s="48" t="s">
        <v>32</v>
      </c>
      <c r="E18" s="49" t="s">
        <v>15</v>
      </c>
      <c r="F18" s="49">
        <f>F19+F20+F21</f>
        <v>207129.2</v>
      </c>
      <c r="G18" s="49">
        <f>G19+G20+G21</f>
        <v>96275</v>
      </c>
      <c r="H18" s="49">
        <f t="shared" si="0"/>
        <v>46.480650724282235</v>
      </c>
    </row>
    <row r="19" spans="3:8" ht="31.5" x14ac:dyDescent="0.25">
      <c r="C19" s="19" t="s">
        <v>133</v>
      </c>
      <c r="D19" s="50" t="s">
        <v>32</v>
      </c>
      <c r="E19" s="51" t="s">
        <v>127</v>
      </c>
      <c r="F19" s="51">
        <v>0</v>
      </c>
      <c r="G19" s="51">
        <v>0</v>
      </c>
      <c r="H19" s="49" t="e">
        <f t="shared" si="0"/>
        <v>#DIV/0!</v>
      </c>
    </row>
    <row r="20" spans="3:8" ht="15.75" x14ac:dyDescent="0.25">
      <c r="C20" s="19" t="s">
        <v>134</v>
      </c>
      <c r="D20" s="50" t="s">
        <v>32</v>
      </c>
      <c r="E20" s="51" t="s">
        <v>56</v>
      </c>
      <c r="F20" s="51">
        <v>187129.2</v>
      </c>
      <c r="G20" s="51">
        <v>86275</v>
      </c>
      <c r="H20" s="49">
        <f t="shared" si="0"/>
        <v>46.104509611541118</v>
      </c>
    </row>
    <row r="21" spans="3:8" ht="31.5" x14ac:dyDescent="0.25">
      <c r="C21" s="19" t="s">
        <v>135</v>
      </c>
      <c r="D21" s="50" t="s">
        <v>32</v>
      </c>
      <c r="E21" s="51" t="s">
        <v>81</v>
      </c>
      <c r="F21" s="51">
        <v>20000</v>
      </c>
      <c r="G21" s="51">
        <v>10000</v>
      </c>
      <c r="H21" s="49">
        <f t="shared" si="0"/>
        <v>50</v>
      </c>
    </row>
    <row r="22" spans="3:8" ht="15.75" x14ac:dyDescent="0.25">
      <c r="C22" s="20" t="s">
        <v>136</v>
      </c>
      <c r="D22" s="48" t="s">
        <v>65</v>
      </c>
      <c r="E22" s="49" t="s">
        <v>15</v>
      </c>
      <c r="F22" s="49">
        <f>F23+F24+F25</f>
        <v>1176716.48</v>
      </c>
      <c r="G22" s="49">
        <f>G23+G24+G25</f>
        <v>457912.74</v>
      </c>
      <c r="H22" s="49">
        <f t="shared" si="0"/>
        <v>38.914449468745438</v>
      </c>
    </row>
    <row r="23" spans="3:8" ht="15.75" x14ac:dyDescent="0.25">
      <c r="C23" s="21" t="s">
        <v>137</v>
      </c>
      <c r="D23" s="50" t="s">
        <v>65</v>
      </c>
      <c r="E23" s="51" t="s">
        <v>20</v>
      </c>
      <c r="F23" s="51">
        <v>195300</v>
      </c>
      <c r="G23" s="51">
        <v>66765.740000000005</v>
      </c>
      <c r="H23" s="49">
        <f t="shared" si="0"/>
        <v>34.186246799795192</v>
      </c>
    </row>
    <row r="24" spans="3:8" ht="15.75" x14ac:dyDescent="0.25">
      <c r="C24" s="21" t="s">
        <v>138</v>
      </c>
      <c r="D24" s="50" t="s">
        <v>65</v>
      </c>
      <c r="E24" s="51" t="s">
        <v>127</v>
      </c>
      <c r="F24" s="51">
        <v>946416.48</v>
      </c>
      <c r="G24" s="51">
        <v>360147</v>
      </c>
      <c r="H24" s="49">
        <f t="shared" si="0"/>
        <v>38.053754093546637</v>
      </c>
    </row>
    <row r="25" spans="3:8" ht="15.75" x14ac:dyDescent="0.25">
      <c r="C25" s="19" t="s">
        <v>139</v>
      </c>
      <c r="D25" s="50" t="s">
        <v>65</v>
      </c>
      <c r="E25" s="51" t="s">
        <v>123</v>
      </c>
      <c r="F25" s="51">
        <v>35000</v>
      </c>
      <c r="G25" s="51">
        <v>31000</v>
      </c>
      <c r="H25" s="49">
        <f t="shared" si="0"/>
        <v>88.571428571428569</v>
      </c>
    </row>
    <row r="26" spans="3:8" ht="15.75" x14ac:dyDescent="0.25">
      <c r="C26" s="20" t="s">
        <v>140</v>
      </c>
      <c r="D26" s="48" t="s">
        <v>49</v>
      </c>
      <c r="E26" s="49" t="s">
        <v>15</v>
      </c>
      <c r="F26" s="49">
        <f>F27</f>
        <v>138000</v>
      </c>
      <c r="G26" s="49">
        <f>G27</f>
        <v>19336.849999999999</v>
      </c>
      <c r="H26" s="49">
        <f t="shared" si="0"/>
        <v>14.012210144927534</v>
      </c>
    </row>
    <row r="27" spans="3:8" ht="15.75" x14ac:dyDescent="0.25">
      <c r="C27" s="21" t="s">
        <v>141</v>
      </c>
      <c r="D27" s="50" t="s">
        <v>49</v>
      </c>
      <c r="E27" s="51" t="s">
        <v>32</v>
      </c>
      <c r="F27" s="51">
        <v>138000</v>
      </c>
      <c r="G27" s="51">
        <v>19336.849999999999</v>
      </c>
      <c r="H27" s="49">
        <f t="shared" si="0"/>
        <v>14.012210144927534</v>
      </c>
    </row>
    <row r="28" spans="3:8" ht="15.75" x14ac:dyDescent="0.25">
      <c r="C28" s="20" t="s">
        <v>142</v>
      </c>
      <c r="D28" s="48" t="s">
        <v>128</v>
      </c>
      <c r="E28" s="49" t="s">
        <v>15</v>
      </c>
      <c r="F28" s="49">
        <f>F29</f>
        <v>10000</v>
      </c>
      <c r="G28" s="49">
        <f>G29</f>
        <v>0</v>
      </c>
      <c r="H28" s="49">
        <f t="shared" si="0"/>
        <v>0</v>
      </c>
    </row>
    <row r="29" spans="3:8" ht="15.75" x14ac:dyDescent="0.25">
      <c r="C29" s="19" t="s">
        <v>143</v>
      </c>
      <c r="D29" s="50" t="s">
        <v>128</v>
      </c>
      <c r="E29" s="51" t="s">
        <v>128</v>
      </c>
      <c r="F29" s="51">
        <v>10000</v>
      </c>
      <c r="G29" s="51">
        <v>0</v>
      </c>
      <c r="H29" s="49">
        <f t="shared" si="0"/>
        <v>0</v>
      </c>
    </row>
    <row r="30" spans="3:8" ht="15.75" x14ac:dyDescent="0.25">
      <c r="C30" s="20" t="s">
        <v>144</v>
      </c>
      <c r="D30" s="48" t="s">
        <v>63</v>
      </c>
      <c r="E30" s="49" t="s">
        <v>15</v>
      </c>
      <c r="F30" s="49">
        <f>F31</f>
        <v>6732883.0700000003</v>
      </c>
      <c r="G30" s="49">
        <f>G31</f>
        <v>1304272.04</v>
      </c>
      <c r="H30" s="49">
        <f t="shared" si="0"/>
        <v>19.371672230749137</v>
      </c>
    </row>
    <row r="31" spans="3:8" ht="15.75" x14ac:dyDescent="0.25">
      <c r="C31" s="19" t="s">
        <v>145</v>
      </c>
      <c r="D31" s="50" t="s">
        <v>63</v>
      </c>
      <c r="E31" s="51" t="s">
        <v>20</v>
      </c>
      <c r="F31" s="51">
        <v>6732883.0700000003</v>
      </c>
      <c r="G31" s="51">
        <v>1304272.04</v>
      </c>
      <c r="H31" s="49">
        <f t="shared" si="0"/>
        <v>19.371672230749137</v>
      </c>
    </row>
    <row r="32" spans="3:8" ht="15.75" x14ac:dyDescent="0.25">
      <c r="C32" s="20" t="s">
        <v>146</v>
      </c>
      <c r="D32" s="48" t="s">
        <v>56</v>
      </c>
      <c r="E32" s="49" t="s">
        <v>15</v>
      </c>
      <c r="F32" s="49">
        <f>F33+F34</f>
        <v>46000</v>
      </c>
      <c r="G32" s="49">
        <f>G33+G34</f>
        <v>25000</v>
      </c>
      <c r="H32" s="49">
        <f t="shared" si="0"/>
        <v>54.347826086956516</v>
      </c>
    </row>
    <row r="33" spans="3:8" ht="15.75" x14ac:dyDescent="0.25">
      <c r="C33" s="21" t="s">
        <v>147</v>
      </c>
      <c r="D33" s="50" t="s">
        <v>56</v>
      </c>
      <c r="E33" s="51" t="s">
        <v>20</v>
      </c>
      <c r="F33" s="51">
        <v>36000</v>
      </c>
      <c r="G33" s="51">
        <v>15000</v>
      </c>
      <c r="H33" s="49">
        <f t="shared" si="0"/>
        <v>41.666666666666671</v>
      </c>
    </row>
    <row r="34" spans="3:8" s="45" customFormat="1" ht="15.75" x14ac:dyDescent="0.25">
      <c r="C34" s="21" t="s">
        <v>308</v>
      </c>
      <c r="D34" s="94" t="s">
        <v>56</v>
      </c>
      <c r="E34" s="89" t="s">
        <v>32</v>
      </c>
      <c r="F34" s="51">
        <v>10000</v>
      </c>
      <c r="G34" s="51">
        <v>10000</v>
      </c>
      <c r="H34" s="49">
        <f t="shared" si="0"/>
        <v>100</v>
      </c>
    </row>
    <row r="35" spans="3:8" ht="15.75" x14ac:dyDescent="0.25">
      <c r="C35" s="20" t="s">
        <v>148</v>
      </c>
      <c r="D35" s="48" t="s">
        <v>68</v>
      </c>
      <c r="E35" s="49" t="s">
        <v>15</v>
      </c>
      <c r="F35" s="49">
        <f>F36</f>
        <v>75000</v>
      </c>
      <c r="G35" s="49">
        <f t="shared" ref="G35" si="1">G36</f>
        <v>10000</v>
      </c>
      <c r="H35" s="49">
        <f t="shared" si="0"/>
        <v>13.333333333333334</v>
      </c>
    </row>
    <row r="36" spans="3:8" ht="15.75" x14ac:dyDescent="0.25">
      <c r="C36" s="19" t="s">
        <v>149</v>
      </c>
      <c r="D36" s="50" t="s">
        <v>68</v>
      </c>
      <c r="E36" s="51" t="s">
        <v>21</v>
      </c>
      <c r="F36" s="51">
        <v>75000</v>
      </c>
      <c r="G36" s="51">
        <v>10000</v>
      </c>
      <c r="H36" s="49">
        <f t="shared" si="0"/>
        <v>13.333333333333334</v>
      </c>
    </row>
    <row r="37" spans="3:8" x14ac:dyDescent="0.25">
      <c r="C37" s="176" t="s">
        <v>129</v>
      </c>
      <c r="D37" s="177"/>
      <c r="E37" s="178"/>
      <c r="F37" s="43">
        <f>F10+F16+F18+F22+F26+F28+F30+F32+F35</f>
        <v>14241055.460000001</v>
      </c>
      <c r="G37" s="43">
        <f>G10+G16+G18+G22+G26+G28+G30+G32+G35</f>
        <v>4696385.08</v>
      </c>
      <c r="H37" s="43">
        <f t="shared" si="0"/>
        <v>32.977788010103012</v>
      </c>
    </row>
  </sheetData>
  <mergeCells count="9">
    <mergeCell ref="C1:E3"/>
    <mergeCell ref="F1:H4"/>
    <mergeCell ref="C6:I6"/>
    <mergeCell ref="C37:E37"/>
    <mergeCell ref="D8:E8"/>
    <mergeCell ref="F8:F9"/>
    <mergeCell ref="G8:G9"/>
    <mergeCell ref="H8:H9"/>
    <mergeCell ref="C8:C9"/>
  </mergeCells>
  <pageMargins left="0.19" right="0.2" top="0.31" bottom="0.34" header="0.31496062992125984" footer="0.31496062992125984"/>
  <pageSetup paperSize="9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8"/>
  <sheetViews>
    <sheetView workbookViewId="0">
      <selection activeCell="L1" sqref="L1:N4"/>
    </sheetView>
  </sheetViews>
  <sheetFormatPr defaultRowHeight="15" x14ac:dyDescent="0.25"/>
  <cols>
    <col min="1" max="1" width="5.7109375" style="9" customWidth="1"/>
    <col min="2" max="2" width="0.28515625" style="9" customWidth="1"/>
    <col min="3" max="3" width="56.5703125" style="9" customWidth="1"/>
    <col min="4" max="4" width="5.140625" style="9" customWidth="1"/>
    <col min="5" max="6" width="4" style="9" customWidth="1"/>
    <col min="7" max="7" width="6.28515625" style="9" customWidth="1"/>
    <col min="8" max="8" width="4.140625" style="9" customWidth="1"/>
    <col min="9" max="9" width="3.5703125" style="9" customWidth="1"/>
    <col min="10" max="10" width="6.42578125" style="9" customWidth="1"/>
    <col min="11" max="11" width="4.42578125" style="9" customWidth="1"/>
    <col min="12" max="12" width="17.42578125" style="9" customWidth="1"/>
    <col min="13" max="13" width="13.140625" style="9" customWidth="1"/>
    <col min="14" max="14" width="12.7109375" style="9" customWidth="1"/>
    <col min="15" max="15" width="12.42578125" style="9" hidden="1" customWidth="1"/>
    <col min="16" max="17" width="9.140625" style="9" customWidth="1"/>
    <col min="18" max="16384" width="9.140625" style="9"/>
  </cols>
  <sheetData>
    <row r="1" spans="2:15" ht="11.25" customHeight="1" x14ac:dyDescent="0.25">
      <c r="B1" s="1"/>
      <c r="C1" s="138"/>
      <c r="D1" s="138"/>
      <c r="E1" s="138"/>
      <c r="F1" s="138"/>
      <c r="G1" s="138"/>
      <c r="H1" s="138"/>
      <c r="I1" s="138"/>
      <c r="J1" s="138"/>
      <c r="K1" s="138"/>
      <c r="L1" s="174" t="s">
        <v>333</v>
      </c>
      <c r="M1" s="138"/>
      <c r="N1" s="138"/>
      <c r="O1" s="1"/>
    </row>
    <row r="2" spans="2:15" ht="55.5" customHeight="1" x14ac:dyDescent="0.25"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5"/>
    </row>
    <row r="3" spans="2:15" ht="27.75" customHeight="1" x14ac:dyDescent="0.25">
      <c r="B3" s="15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5"/>
    </row>
    <row r="4" spans="2:15" ht="14.25" hidden="1" customHeight="1" x14ac:dyDescent="0.25">
      <c r="B4" s="15"/>
      <c r="C4" s="73"/>
      <c r="D4" s="73"/>
      <c r="E4" s="73"/>
      <c r="F4" s="73"/>
      <c r="G4" s="73"/>
      <c r="H4" s="73"/>
      <c r="I4" s="73"/>
      <c r="J4" s="73"/>
      <c r="K4" s="73"/>
      <c r="L4" s="138"/>
      <c r="M4" s="138"/>
      <c r="N4" s="138"/>
      <c r="O4" s="15"/>
    </row>
    <row r="5" spans="2:15" ht="4.5" hidden="1" customHeight="1" x14ac:dyDescent="0.25">
      <c r="B5" s="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22.5" customHeight="1" x14ac:dyDescent="0.25">
      <c r="B6" s="13"/>
      <c r="C6" s="175" t="s">
        <v>326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2:15" ht="33" customHeight="1" x14ac:dyDescent="0.25">
      <c r="C7" s="183" t="s">
        <v>116</v>
      </c>
      <c r="D7" s="192" t="s">
        <v>154</v>
      </c>
      <c r="E7" s="193"/>
      <c r="F7" s="193"/>
      <c r="G7" s="193"/>
      <c r="H7" s="193"/>
      <c r="I7" s="193"/>
      <c r="J7" s="193"/>
      <c r="K7" s="194"/>
      <c r="L7" s="195" t="s">
        <v>298</v>
      </c>
      <c r="M7" s="197" t="s">
        <v>117</v>
      </c>
      <c r="N7" s="197" t="s">
        <v>112</v>
      </c>
    </row>
    <row r="8" spans="2:15" ht="167.25" customHeight="1" x14ac:dyDescent="0.25">
      <c r="B8" s="22"/>
      <c r="C8" s="190"/>
      <c r="D8" s="187" t="s">
        <v>151</v>
      </c>
      <c r="E8" s="187" t="s">
        <v>119</v>
      </c>
      <c r="F8" s="187" t="s">
        <v>120</v>
      </c>
      <c r="G8" s="198" t="s">
        <v>152</v>
      </c>
      <c r="H8" s="199"/>
      <c r="I8" s="199"/>
      <c r="J8" s="200"/>
      <c r="K8" s="154" t="s">
        <v>153</v>
      </c>
      <c r="L8" s="196"/>
      <c r="M8" s="196"/>
      <c r="N8" s="196"/>
    </row>
    <row r="9" spans="2:15" x14ac:dyDescent="0.25">
      <c r="C9" s="191"/>
      <c r="D9" s="188"/>
      <c r="E9" s="188"/>
      <c r="F9" s="188"/>
      <c r="G9" s="201"/>
      <c r="H9" s="202"/>
      <c r="I9" s="202"/>
      <c r="J9" s="203"/>
      <c r="K9" s="189"/>
      <c r="L9" s="196"/>
      <c r="M9" s="196"/>
      <c r="N9" s="196"/>
    </row>
    <row r="10" spans="2:15" x14ac:dyDescent="0.25">
      <c r="C10" s="16">
        <v>1</v>
      </c>
      <c r="D10" s="42">
        <v>2</v>
      </c>
      <c r="E10" s="42">
        <v>3</v>
      </c>
      <c r="F10" s="42">
        <v>4</v>
      </c>
      <c r="G10" s="184">
        <v>5</v>
      </c>
      <c r="H10" s="185"/>
      <c r="I10" s="185"/>
      <c r="J10" s="186"/>
      <c r="K10" s="42">
        <v>6</v>
      </c>
      <c r="L10" s="42">
        <v>7</v>
      </c>
      <c r="M10" s="42">
        <v>8</v>
      </c>
      <c r="N10" s="42">
        <v>9</v>
      </c>
    </row>
    <row r="11" spans="2:15" x14ac:dyDescent="0.25">
      <c r="C11" s="23" t="s">
        <v>150</v>
      </c>
      <c r="D11" s="92">
        <v>605</v>
      </c>
      <c r="E11" s="92"/>
      <c r="F11" s="92"/>
      <c r="G11" s="41"/>
      <c r="H11" s="41"/>
      <c r="I11" s="41"/>
      <c r="J11" s="41"/>
      <c r="K11" s="41"/>
      <c r="L11" s="93">
        <f>L12+L61+L69+L88+L114+L130+L138+L169+L179</f>
        <v>14241055.460000001</v>
      </c>
      <c r="M11" s="93">
        <f>M12+M61+M69+M88+M114+M130+M138+M169+M179</f>
        <v>4696385.08</v>
      </c>
      <c r="N11" s="93">
        <f>SUM(N13+N20+N31+N38+N61+N69+N114+N130+N138+N169+N179)</f>
        <v>343.86105226622675</v>
      </c>
    </row>
    <row r="12" spans="2:15" x14ac:dyDescent="0.25">
      <c r="C12" s="3" t="s">
        <v>121</v>
      </c>
      <c r="D12" s="92">
        <v>605</v>
      </c>
      <c r="E12" s="94" t="s">
        <v>20</v>
      </c>
      <c r="F12" s="94" t="s">
        <v>15</v>
      </c>
      <c r="G12" s="94"/>
      <c r="H12" s="94"/>
      <c r="I12" s="94"/>
      <c r="J12" s="89"/>
      <c r="K12" s="89"/>
      <c r="L12" s="93">
        <f>L13+L20+L31+L38</f>
        <v>5682628.71</v>
      </c>
      <c r="M12" s="93">
        <f>M13+M20+M31+M38</f>
        <v>2697380.45</v>
      </c>
      <c r="N12" s="93">
        <f>M12/L12*100</f>
        <v>47.467124594173953</v>
      </c>
    </row>
    <row r="13" spans="2:15" ht="33" customHeight="1" x14ac:dyDescent="0.25">
      <c r="C13" s="17" t="s">
        <v>122</v>
      </c>
      <c r="D13" s="92">
        <v>605</v>
      </c>
      <c r="E13" s="94" t="s">
        <v>20</v>
      </c>
      <c r="F13" s="94" t="s">
        <v>21</v>
      </c>
      <c r="G13" s="94"/>
      <c r="H13" s="94"/>
      <c r="I13" s="94"/>
      <c r="J13" s="89"/>
      <c r="K13" s="89"/>
      <c r="L13" s="93">
        <f t="shared" ref="L13:M17" si="0">L14</f>
        <v>788058.93</v>
      </c>
      <c r="M13" s="93">
        <f t="shared" si="0"/>
        <v>387565.36</v>
      </c>
      <c r="N13" s="93">
        <f t="shared" ref="N13:N188" si="1">M13/L13*100</f>
        <v>49.17974344888141</v>
      </c>
    </row>
    <row r="14" spans="2:15" x14ac:dyDescent="0.25">
      <c r="C14" s="17" t="s">
        <v>155</v>
      </c>
      <c r="D14" s="92">
        <v>605</v>
      </c>
      <c r="E14" s="94" t="s">
        <v>20</v>
      </c>
      <c r="F14" s="94" t="s">
        <v>21</v>
      </c>
      <c r="G14" s="94" t="s">
        <v>156</v>
      </c>
      <c r="H14" s="94" t="s">
        <v>157</v>
      </c>
      <c r="I14" s="94" t="s">
        <v>15</v>
      </c>
      <c r="J14" s="89" t="s">
        <v>158</v>
      </c>
      <c r="K14" s="89"/>
      <c r="L14" s="93">
        <f t="shared" si="0"/>
        <v>788058.93</v>
      </c>
      <c r="M14" s="93">
        <f t="shared" si="0"/>
        <v>387565.36</v>
      </c>
      <c r="N14" s="93">
        <f t="shared" si="1"/>
        <v>49.17974344888141</v>
      </c>
    </row>
    <row r="15" spans="2:15" ht="45" x14ac:dyDescent="0.25">
      <c r="C15" s="24" t="s">
        <v>159</v>
      </c>
      <c r="D15" s="92">
        <v>605</v>
      </c>
      <c r="E15" s="94" t="s">
        <v>20</v>
      </c>
      <c r="F15" s="94" t="s">
        <v>21</v>
      </c>
      <c r="G15" s="94" t="s">
        <v>156</v>
      </c>
      <c r="H15" s="94" t="s">
        <v>19</v>
      </c>
      <c r="I15" s="94" t="s">
        <v>15</v>
      </c>
      <c r="J15" s="89" t="s">
        <v>158</v>
      </c>
      <c r="K15" s="89"/>
      <c r="L15" s="93">
        <f t="shared" si="0"/>
        <v>788058.93</v>
      </c>
      <c r="M15" s="93">
        <f t="shared" si="0"/>
        <v>387565.36</v>
      </c>
      <c r="N15" s="93">
        <f t="shared" si="1"/>
        <v>49.17974344888141</v>
      </c>
    </row>
    <row r="16" spans="2:15" x14ac:dyDescent="0.25">
      <c r="C16" s="3" t="s">
        <v>165</v>
      </c>
      <c r="D16" s="92">
        <v>605</v>
      </c>
      <c r="E16" s="94" t="s">
        <v>20</v>
      </c>
      <c r="F16" s="94" t="s">
        <v>21</v>
      </c>
      <c r="G16" s="94" t="s">
        <v>156</v>
      </c>
      <c r="H16" s="94" t="s">
        <v>19</v>
      </c>
      <c r="I16" s="94" t="s">
        <v>20</v>
      </c>
      <c r="J16" s="89" t="s">
        <v>158</v>
      </c>
      <c r="K16" s="89"/>
      <c r="L16" s="93">
        <f t="shared" si="0"/>
        <v>788058.93</v>
      </c>
      <c r="M16" s="93">
        <f t="shared" si="0"/>
        <v>387565.36</v>
      </c>
      <c r="N16" s="93">
        <f t="shared" si="1"/>
        <v>49.17974344888141</v>
      </c>
    </row>
    <row r="17" spans="3:14" x14ac:dyDescent="0.25">
      <c r="C17" s="3" t="s">
        <v>160</v>
      </c>
      <c r="D17" s="92">
        <v>605</v>
      </c>
      <c r="E17" s="94" t="s">
        <v>20</v>
      </c>
      <c r="F17" s="94" t="s">
        <v>21</v>
      </c>
      <c r="G17" s="94" t="s">
        <v>156</v>
      </c>
      <c r="H17" s="94" t="s">
        <v>19</v>
      </c>
      <c r="I17" s="94" t="s">
        <v>20</v>
      </c>
      <c r="J17" s="89" t="s">
        <v>161</v>
      </c>
      <c r="K17" s="89"/>
      <c r="L17" s="93">
        <f>L18</f>
        <v>788058.93</v>
      </c>
      <c r="M17" s="93">
        <f t="shared" si="0"/>
        <v>387565.36</v>
      </c>
      <c r="N17" s="93">
        <f t="shared" si="1"/>
        <v>49.17974344888141</v>
      </c>
    </row>
    <row r="18" spans="3:14" ht="59.25" customHeight="1" x14ac:dyDescent="0.25">
      <c r="C18" s="17" t="s">
        <v>162</v>
      </c>
      <c r="D18" s="92">
        <v>605</v>
      </c>
      <c r="E18" s="94" t="s">
        <v>20</v>
      </c>
      <c r="F18" s="94" t="s">
        <v>21</v>
      </c>
      <c r="G18" s="94" t="s">
        <v>156</v>
      </c>
      <c r="H18" s="94" t="s">
        <v>19</v>
      </c>
      <c r="I18" s="94" t="s">
        <v>20</v>
      </c>
      <c r="J18" s="89" t="s">
        <v>161</v>
      </c>
      <c r="K18" s="89" t="s">
        <v>163</v>
      </c>
      <c r="L18" s="93">
        <f>L19</f>
        <v>788058.93</v>
      </c>
      <c r="M18" s="93">
        <f>M19</f>
        <v>387565.36</v>
      </c>
      <c r="N18" s="93">
        <f t="shared" si="1"/>
        <v>49.17974344888141</v>
      </c>
    </row>
    <row r="19" spans="3:14" ht="30" x14ac:dyDescent="0.25">
      <c r="C19" s="17" t="s">
        <v>164</v>
      </c>
      <c r="D19" s="92">
        <v>605</v>
      </c>
      <c r="E19" s="94" t="s">
        <v>20</v>
      </c>
      <c r="F19" s="94" t="s">
        <v>21</v>
      </c>
      <c r="G19" s="94" t="s">
        <v>156</v>
      </c>
      <c r="H19" s="94" t="s">
        <v>19</v>
      </c>
      <c r="I19" s="94" t="s">
        <v>20</v>
      </c>
      <c r="J19" s="89" t="s">
        <v>161</v>
      </c>
      <c r="K19" s="89" t="s">
        <v>70</v>
      </c>
      <c r="L19" s="93">
        <v>788058.93</v>
      </c>
      <c r="M19" s="93">
        <v>387565.36</v>
      </c>
      <c r="N19" s="93">
        <f t="shared" si="1"/>
        <v>49.17974344888141</v>
      </c>
    </row>
    <row r="20" spans="3:14" ht="48" customHeight="1" x14ac:dyDescent="0.25">
      <c r="C20" s="24" t="s">
        <v>124</v>
      </c>
      <c r="D20" s="92">
        <v>605</v>
      </c>
      <c r="E20" s="94" t="s">
        <v>20</v>
      </c>
      <c r="F20" s="94" t="s">
        <v>65</v>
      </c>
      <c r="G20" s="94"/>
      <c r="H20" s="94"/>
      <c r="I20" s="94"/>
      <c r="J20" s="89"/>
      <c r="K20" s="89"/>
      <c r="L20" s="93">
        <f t="shared" ref="L20:M23" si="2">L21</f>
        <v>3047971.07</v>
      </c>
      <c r="M20" s="93">
        <f t="shared" si="2"/>
        <v>1332727.29</v>
      </c>
      <c r="N20" s="93">
        <f t="shared" si="1"/>
        <v>43.725063637168979</v>
      </c>
    </row>
    <row r="21" spans="3:14" x14ac:dyDescent="0.25">
      <c r="C21" s="24" t="s">
        <v>155</v>
      </c>
      <c r="D21" s="92">
        <v>605</v>
      </c>
      <c r="E21" s="94" t="s">
        <v>20</v>
      </c>
      <c r="F21" s="94" t="s">
        <v>65</v>
      </c>
      <c r="G21" s="94" t="s">
        <v>156</v>
      </c>
      <c r="H21" s="94" t="s">
        <v>157</v>
      </c>
      <c r="I21" s="94" t="s">
        <v>15</v>
      </c>
      <c r="J21" s="89" t="s">
        <v>14</v>
      </c>
      <c r="K21" s="89"/>
      <c r="L21" s="93">
        <f t="shared" si="2"/>
        <v>3047971.07</v>
      </c>
      <c r="M21" s="93">
        <f t="shared" si="2"/>
        <v>1332727.29</v>
      </c>
      <c r="N21" s="93">
        <f t="shared" si="1"/>
        <v>43.725063637168979</v>
      </c>
    </row>
    <row r="22" spans="3:14" ht="45" x14ac:dyDescent="0.25">
      <c r="C22" s="24" t="s">
        <v>159</v>
      </c>
      <c r="D22" s="92">
        <v>605</v>
      </c>
      <c r="E22" s="94" t="s">
        <v>20</v>
      </c>
      <c r="F22" s="94" t="s">
        <v>65</v>
      </c>
      <c r="G22" s="94" t="s">
        <v>156</v>
      </c>
      <c r="H22" s="94" t="s">
        <v>19</v>
      </c>
      <c r="I22" s="94" t="s">
        <v>15</v>
      </c>
      <c r="J22" s="89" t="s">
        <v>14</v>
      </c>
      <c r="K22" s="89"/>
      <c r="L22" s="93">
        <f t="shared" si="2"/>
        <v>3047971.07</v>
      </c>
      <c r="M22" s="93">
        <f t="shared" si="2"/>
        <v>1332727.29</v>
      </c>
      <c r="N22" s="93">
        <f t="shared" si="1"/>
        <v>43.725063637168979</v>
      </c>
    </row>
    <row r="23" spans="3:14" ht="17.25" customHeight="1" x14ac:dyDescent="0.25">
      <c r="C23" s="25" t="s">
        <v>165</v>
      </c>
      <c r="D23" s="92">
        <v>605</v>
      </c>
      <c r="E23" s="94" t="s">
        <v>20</v>
      </c>
      <c r="F23" s="94" t="s">
        <v>65</v>
      </c>
      <c r="G23" s="94" t="s">
        <v>156</v>
      </c>
      <c r="H23" s="94" t="s">
        <v>19</v>
      </c>
      <c r="I23" s="94" t="s">
        <v>20</v>
      </c>
      <c r="J23" s="89" t="s">
        <v>14</v>
      </c>
      <c r="K23" s="89"/>
      <c r="L23" s="93">
        <f t="shared" si="2"/>
        <v>3047971.07</v>
      </c>
      <c r="M23" s="93">
        <f t="shared" si="2"/>
        <v>1332727.29</v>
      </c>
      <c r="N23" s="93">
        <f t="shared" si="1"/>
        <v>43.725063637168979</v>
      </c>
    </row>
    <row r="24" spans="3:14" ht="32.25" customHeight="1" x14ac:dyDescent="0.25">
      <c r="C24" s="25" t="s">
        <v>166</v>
      </c>
      <c r="D24" s="92">
        <v>605</v>
      </c>
      <c r="E24" s="94" t="s">
        <v>20</v>
      </c>
      <c r="F24" s="94" t="s">
        <v>65</v>
      </c>
      <c r="G24" s="94" t="s">
        <v>156</v>
      </c>
      <c r="H24" s="94" t="s">
        <v>19</v>
      </c>
      <c r="I24" s="94" t="s">
        <v>20</v>
      </c>
      <c r="J24" s="89" t="s">
        <v>161</v>
      </c>
      <c r="K24" s="89"/>
      <c r="L24" s="93">
        <f>L25+L27+L29</f>
        <v>3047971.07</v>
      </c>
      <c r="M24" s="93">
        <f t="shared" ref="M24:N24" si="3">M25+M27+M29</f>
        <v>1332727.29</v>
      </c>
      <c r="N24" s="93">
        <f t="shared" si="3"/>
        <v>72.384412709490988</v>
      </c>
    </row>
    <row r="25" spans="3:14" ht="62.25" customHeight="1" x14ac:dyDescent="0.25">
      <c r="C25" s="25" t="s">
        <v>167</v>
      </c>
      <c r="D25" s="92">
        <v>605</v>
      </c>
      <c r="E25" s="94" t="s">
        <v>20</v>
      </c>
      <c r="F25" s="94" t="s">
        <v>65</v>
      </c>
      <c r="G25" s="94" t="s">
        <v>156</v>
      </c>
      <c r="H25" s="94" t="s">
        <v>19</v>
      </c>
      <c r="I25" s="94" t="s">
        <v>20</v>
      </c>
      <c r="J25" s="89" t="s">
        <v>161</v>
      </c>
      <c r="K25" s="89" t="s">
        <v>163</v>
      </c>
      <c r="L25" s="93">
        <f>L26</f>
        <v>2845074.38</v>
      </c>
      <c r="M25" s="93">
        <f>M26</f>
        <v>1277221.8</v>
      </c>
      <c r="N25" s="93">
        <f t="shared" si="1"/>
        <v>44.892386961074813</v>
      </c>
    </row>
    <row r="26" spans="3:14" ht="34.5" customHeight="1" x14ac:dyDescent="0.25">
      <c r="C26" s="26" t="s">
        <v>168</v>
      </c>
      <c r="D26" s="92">
        <v>605</v>
      </c>
      <c r="E26" s="94" t="s">
        <v>20</v>
      </c>
      <c r="F26" s="94" t="s">
        <v>65</v>
      </c>
      <c r="G26" s="94" t="s">
        <v>156</v>
      </c>
      <c r="H26" s="94" t="s">
        <v>19</v>
      </c>
      <c r="I26" s="94" t="s">
        <v>20</v>
      </c>
      <c r="J26" s="89" t="s">
        <v>161</v>
      </c>
      <c r="K26" s="89" t="s">
        <v>70</v>
      </c>
      <c r="L26" s="93">
        <v>2845074.38</v>
      </c>
      <c r="M26" s="93">
        <v>1277221.8</v>
      </c>
      <c r="N26" s="93">
        <f t="shared" si="1"/>
        <v>44.892386961074813</v>
      </c>
    </row>
    <row r="27" spans="3:14" ht="30" x14ac:dyDescent="0.25">
      <c r="C27" s="24" t="s">
        <v>169</v>
      </c>
      <c r="D27" s="92">
        <v>605</v>
      </c>
      <c r="E27" s="94" t="s">
        <v>20</v>
      </c>
      <c r="F27" s="94" t="s">
        <v>65</v>
      </c>
      <c r="G27" s="94" t="s">
        <v>156</v>
      </c>
      <c r="H27" s="94" t="s">
        <v>19</v>
      </c>
      <c r="I27" s="94" t="s">
        <v>20</v>
      </c>
      <c r="J27" s="89" t="s">
        <v>161</v>
      </c>
      <c r="K27" s="89" t="s">
        <v>173</v>
      </c>
      <c r="L27" s="93">
        <f>L28</f>
        <v>201896.69</v>
      </c>
      <c r="M27" s="93">
        <f>M28</f>
        <v>55505.49</v>
      </c>
      <c r="N27" s="93">
        <f t="shared" si="1"/>
        <v>27.492025748416182</v>
      </c>
    </row>
    <row r="28" spans="3:14" ht="34.5" customHeight="1" x14ac:dyDescent="0.25">
      <c r="C28" s="24" t="s">
        <v>170</v>
      </c>
      <c r="D28" s="92">
        <v>605</v>
      </c>
      <c r="E28" s="94" t="s">
        <v>20</v>
      </c>
      <c r="F28" s="94" t="s">
        <v>65</v>
      </c>
      <c r="G28" s="94" t="s">
        <v>156</v>
      </c>
      <c r="H28" s="94" t="s">
        <v>19</v>
      </c>
      <c r="I28" s="94" t="s">
        <v>20</v>
      </c>
      <c r="J28" s="89" t="s">
        <v>161</v>
      </c>
      <c r="K28" s="89" t="s">
        <v>35</v>
      </c>
      <c r="L28" s="93">
        <v>201896.69</v>
      </c>
      <c r="M28" s="93">
        <v>55505.49</v>
      </c>
      <c r="N28" s="93">
        <f t="shared" si="1"/>
        <v>27.492025748416182</v>
      </c>
    </row>
    <row r="29" spans="3:14" x14ac:dyDescent="0.25">
      <c r="C29" s="24" t="s">
        <v>171</v>
      </c>
      <c r="D29" s="92">
        <v>605</v>
      </c>
      <c r="E29" s="94" t="s">
        <v>20</v>
      </c>
      <c r="F29" s="94" t="s">
        <v>65</v>
      </c>
      <c r="G29" s="94" t="s">
        <v>156</v>
      </c>
      <c r="H29" s="94" t="s">
        <v>19</v>
      </c>
      <c r="I29" s="94" t="s">
        <v>20</v>
      </c>
      <c r="J29" s="89" t="s">
        <v>161</v>
      </c>
      <c r="K29" s="89" t="s">
        <v>174</v>
      </c>
      <c r="L29" s="93">
        <f>L30</f>
        <v>1000</v>
      </c>
      <c r="M29" s="93">
        <f>M30</f>
        <v>0</v>
      </c>
      <c r="N29" s="93">
        <v>0</v>
      </c>
    </row>
    <row r="30" spans="3:14" x14ac:dyDescent="0.25">
      <c r="C30" s="24" t="s">
        <v>172</v>
      </c>
      <c r="D30" s="92">
        <v>605</v>
      </c>
      <c r="E30" s="94" t="s">
        <v>20</v>
      </c>
      <c r="F30" s="94" t="s">
        <v>65</v>
      </c>
      <c r="G30" s="94" t="s">
        <v>156</v>
      </c>
      <c r="H30" s="94" t="s">
        <v>19</v>
      </c>
      <c r="I30" s="94" t="s">
        <v>20</v>
      </c>
      <c r="J30" s="89" t="s">
        <v>161</v>
      </c>
      <c r="K30" s="89" t="s">
        <v>175</v>
      </c>
      <c r="L30" s="93">
        <v>1000</v>
      </c>
      <c r="M30" s="93">
        <v>0</v>
      </c>
      <c r="N30" s="93">
        <v>0</v>
      </c>
    </row>
    <row r="31" spans="3:14" x14ac:dyDescent="0.25">
      <c r="C31" s="25" t="s">
        <v>176</v>
      </c>
      <c r="D31" s="92">
        <v>605</v>
      </c>
      <c r="E31" s="94" t="s">
        <v>20</v>
      </c>
      <c r="F31" s="94" t="s">
        <v>68</v>
      </c>
      <c r="G31" s="94"/>
      <c r="H31" s="94"/>
      <c r="I31" s="94"/>
      <c r="J31" s="89"/>
      <c r="K31" s="89"/>
      <c r="L31" s="93">
        <f t="shared" ref="L31:L36" si="4">L32</f>
        <v>20000</v>
      </c>
      <c r="M31" s="93" t="s">
        <v>177</v>
      </c>
      <c r="N31" s="93">
        <f t="shared" si="1"/>
        <v>0</v>
      </c>
    </row>
    <row r="32" spans="3:14" x14ac:dyDescent="0.25">
      <c r="C32" s="24" t="s">
        <v>155</v>
      </c>
      <c r="D32" s="92">
        <v>605</v>
      </c>
      <c r="E32" s="94" t="s">
        <v>20</v>
      </c>
      <c r="F32" s="94" t="s">
        <v>68</v>
      </c>
      <c r="G32" s="94" t="s">
        <v>156</v>
      </c>
      <c r="H32" s="94" t="s">
        <v>157</v>
      </c>
      <c r="I32" s="94" t="s">
        <v>15</v>
      </c>
      <c r="J32" s="89" t="s">
        <v>158</v>
      </c>
      <c r="K32" s="89"/>
      <c r="L32" s="93">
        <f t="shared" si="4"/>
        <v>20000</v>
      </c>
      <c r="M32" s="93" t="s">
        <v>177</v>
      </c>
      <c r="N32" s="93">
        <f t="shared" si="1"/>
        <v>0</v>
      </c>
    </row>
    <row r="33" spans="3:14" ht="45" x14ac:dyDescent="0.25">
      <c r="C33" s="25" t="s">
        <v>159</v>
      </c>
      <c r="D33" s="92">
        <v>605</v>
      </c>
      <c r="E33" s="94" t="s">
        <v>20</v>
      </c>
      <c r="F33" s="94" t="s">
        <v>68</v>
      </c>
      <c r="G33" s="94" t="s">
        <v>156</v>
      </c>
      <c r="H33" s="94" t="s">
        <v>19</v>
      </c>
      <c r="I33" s="94" t="s">
        <v>15</v>
      </c>
      <c r="J33" s="89" t="s">
        <v>158</v>
      </c>
      <c r="K33" s="89"/>
      <c r="L33" s="93">
        <f t="shared" si="4"/>
        <v>20000</v>
      </c>
      <c r="M33" s="93" t="s">
        <v>177</v>
      </c>
      <c r="N33" s="93">
        <f t="shared" si="1"/>
        <v>0</v>
      </c>
    </row>
    <row r="34" spans="3:14" ht="19.5" customHeight="1" x14ac:dyDescent="0.25">
      <c r="C34" s="25" t="s">
        <v>165</v>
      </c>
      <c r="D34" s="92">
        <v>605</v>
      </c>
      <c r="E34" s="94" t="s">
        <v>20</v>
      </c>
      <c r="F34" s="94" t="s">
        <v>68</v>
      </c>
      <c r="G34" s="94" t="s">
        <v>156</v>
      </c>
      <c r="H34" s="94" t="s">
        <v>19</v>
      </c>
      <c r="I34" s="94" t="s">
        <v>20</v>
      </c>
      <c r="J34" s="89" t="s">
        <v>158</v>
      </c>
      <c r="K34" s="89"/>
      <c r="L34" s="93">
        <f t="shared" si="4"/>
        <v>20000</v>
      </c>
      <c r="M34" s="93" t="s">
        <v>177</v>
      </c>
      <c r="N34" s="93">
        <f t="shared" si="1"/>
        <v>0</v>
      </c>
    </row>
    <row r="35" spans="3:14" ht="18.75" customHeight="1" x14ac:dyDescent="0.25">
      <c r="C35" s="25" t="s">
        <v>178</v>
      </c>
      <c r="D35" s="92">
        <v>605</v>
      </c>
      <c r="E35" s="94" t="s">
        <v>20</v>
      </c>
      <c r="F35" s="94" t="s">
        <v>68</v>
      </c>
      <c r="G35" s="94" t="s">
        <v>156</v>
      </c>
      <c r="H35" s="94" t="s">
        <v>19</v>
      </c>
      <c r="I35" s="94" t="s">
        <v>20</v>
      </c>
      <c r="J35" s="89" t="s">
        <v>179</v>
      </c>
      <c r="K35" s="89"/>
      <c r="L35" s="93">
        <f t="shared" si="4"/>
        <v>20000</v>
      </c>
      <c r="M35" s="93" t="s">
        <v>177</v>
      </c>
      <c r="N35" s="93">
        <f t="shared" si="1"/>
        <v>0</v>
      </c>
    </row>
    <row r="36" spans="3:14" x14ac:dyDescent="0.25">
      <c r="C36" s="25" t="s">
        <v>171</v>
      </c>
      <c r="D36" s="92">
        <v>605</v>
      </c>
      <c r="E36" s="94" t="s">
        <v>20</v>
      </c>
      <c r="F36" s="94" t="s">
        <v>68</v>
      </c>
      <c r="G36" s="94" t="s">
        <v>156</v>
      </c>
      <c r="H36" s="94" t="s">
        <v>19</v>
      </c>
      <c r="I36" s="94" t="s">
        <v>20</v>
      </c>
      <c r="J36" s="89" t="s">
        <v>179</v>
      </c>
      <c r="K36" s="89" t="s">
        <v>174</v>
      </c>
      <c r="L36" s="93">
        <f t="shared" si="4"/>
        <v>20000</v>
      </c>
      <c r="M36" s="93" t="s">
        <v>177</v>
      </c>
      <c r="N36" s="93">
        <f t="shared" si="1"/>
        <v>0</v>
      </c>
    </row>
    <row r="37" spans="3:14" x14ac:dyDescent="0.25">
      <c r="C37" s="25" t="s">
        <v>180</v>
      </c>
      <c r="D37" s="92">
        <v>605</v>
      </c>
      <c r="E37" s="94" t="s">
        <v>20</v>
      </c>
      <c r="F37" s="94" t="s">
        <v>68</v>
      </c>
      <c r="G37" s="94" t="s">
        <v>156</v>
      </c>
      <c r="H37" s="94" t="s">
        <v>19</v>
      </c>
      <c r="I37" s="94" t="s">
        <v>20</v>
      </c>
      <c r="J37" s="89" t="s">
        <v>179</v>
      </c>
      <c r="K37" s="89" t="s">
        <v>181</v>
      </c>
      <c r="L37" s="93">
        <v>20000</v>
      </c>
      <c r="M37" s="93" t="s">
        <v>177</v>
      </c>
      <c r="N37" s="93">
        <f t="shared" si="1"/>
        <v>0</v>
      </c>
    </row>
    <row r="38" spans="3:14" x14ac:dyDescent="0.25">
      <c r="C38" s="28" t="s">
        <v>126</v>
      </c>
      <c r="D38" s="92">
        <v>605</v>
      </c>
      <c r="E38" s="94" t="s">
        <v>20</v>
      </c>
      <c r="F38" s="94" t="s">
        <v>75</v>
      </c>
      <c r="G38" s="94"/>
      <c r="H38" s="94"/>
      <c r="I38" s="94"/>
      <c r="J38" s="89"/>
      <c r="K38" s="89"/>
      <c r="L38" s="93">
        <f>L39+L45</f>
        <v>1826598.71</v>
      </c>
      <c r="M38" s="93">
        <f>M39+M45</f>
        <v>977087.8</v>
      </c>
      <c r="N38" s="93">
        <f t="shared" si="1"/>
        <v>53.492198075624401</v>
      </c>
    </row>
    <row r="39" spans="3:14" s="45" customFormat="1" x14ac:dyDescent="0.25">
      <c r="C39" s="52" t="s">
        <v>182</v>
      </c>
      <c r="D39" s="95">
        <v>605</v>
      </c>
      <c r="E39" s="96" t="s">
        <v>20</v>
      </c>
      <c r="F39" s="96" t="s">
        <v>75</v>
      </c>
      <c r="G39" s="96" t="s">
        <v>280</v>
      </c>
      <c r="H39" s="96" t="s">
        <v>157</v>
      </c>
      <c r="I39" s="96" t="s">
        <v>15</v>
      </c>
      <c r="J39" s="97" t="s">
        <v>158</v>
      </c>
      <c r="K39" s="97"/>
      <c r="L39" s="98">
        <f t="shared" ref="L39:M43" si="5">L40</f>
        <v>20000</v>
      </c>
      <c r="M39" s="98">
        <f t="shared" si="5"/>
        <v>0</v>
      </c>
      <c r="N39" s="98">
        <f t="shared" si="1"/>
        <v>0</v>
      </c>
    </row>
    <row r="40" spans="3:14" s="45" customFormat="1" ht="28.5" customHeight="1" x14ac:dyDescent="0.25">
      <c r="C40" s="52" t="s">
        <v>183</v>
      </c>
      <c r="D40" s="95">
        <v>605</v>
      </c>
      <c r="E40" s="96" t="s">
        <v>20</v>
      </c>
      <c r="F40" s="96" t="s">
        <v>75</v>
      </c>
      <c r="G40" s="96" t="s">
        <v>280</v>
      </c>
      <c r="H40" s="96" t="s">
        <v>157</v>
      </c>
      <c r="I40" s="96" t="s">
        <v>15</v>
      </c>
      <c r="J40" s="97" t="s">
        <v>158</v>
      </c>
      <c r="K40" s="97"/>
      <c r="L40" s="98">
        <f t="shared" si="5"/>
        <v>20000</v>
      </c>
      <c r="M40" s="98">
        <f t="shared" si="5"/>
        <v>0</v>
      </c>
      <c r="N40" s="98">
        <f t="shared" si="1"/>
        <v>0</v>
      </c>
    </row>
    <row r="41" spans="3:14" s="45" customFormat="1" x14ac:dyDescent="0.25">
      <c r="C41" s="52" t="s">
        <v>165</v>
      </c>
      <c r="D41" s="95">
        <v>605</v>
      </c>
      <c r="E41" s="96" t="s">
        <v>20</v>
      </c>
      <c r="F41" s="96" t="s">
        <v>75</v>
      </c>
      <c r="G41" s="96" t="s">
        <v>280</v>
      </c>
      <c r="H41" s="96" t="s">
        <v>157</v>
      </c>
      <c r="I41" s="96" t="s">
        <v>20</v>
      </c>
      <c r="J41" s="97" t="s">
        <v>158</v>
      </c>
      <c r="K41" s="97"/>
      <c r="L41" s="98">
        <f t="shared" si="5"/>
        <v>20000</v>
      </c>
      <c r="M41" s="98">
        <f t="shared" si="5"/>
        <v>0</v>
      </c>
      <c r="N41" s="98">
        <f t="shared" si="1"/>
        <v>0</v>
      </c>
    </row>
    <row r="42" spans="3:14" s="45" customFormat="1" x14ac:dyDescent="0.25">
      <c r="C42" s="52" t="s">
        <v>184</v>
      </c>
      <c r="D42" s="95">
        <v>605</v>
      </c>
      <c r="E42" s="96" t="s">
        <v>20</v>
      </c>
      <c r="F42" s="96" t="s">
        <v>75</v>
      </c>
      <c r="G42" s="96" t="s">
        <v>280</v>
      </c>
      <c r="H42" s="96" t="s">
        <v>157</v>
      </c>
      <c r="I42" s="96" t="s">
        <v>20</v>
      </c>
      <c r="J42" s="97" t="s">
        <v>185</v>
      </c>
      <c r="K42" s="97"/>
      <c r="L42" s="98">
        <f t="shared" si="5"/>
        <v>20000</v>
      </c>
      <c r="M42" s="98">
        <f t="shared" si="5"/>
        <v>0</v>
      </c>
      <c r="N42" s="98">
        <f t="shared" si="1"/>
        <v>0</v>
      </c>
    </row>
    <row r="43" spans="3:14" s="45" customFormat="1" ht="24" x14ac:dyDescent="0.25">
      <c r="C43" s="52" t="s">
        <v>169</v>
      </c>
      <c r="D43" s="95">
        <v>605</v>
      </c>
      <c r="E43" s="96" t="s">
        <v>20</v>
      </c>
      <c r="F43" s="96" t="s">
        <v>75</v>
      </c>
      <c r="G43" s="96" t="s">
        <v>280</v>
      </c>
      <c r="H43" s="96" t="s">
        <v>157</v>
      </c>
      <c r="I43" s="96" t="s">
        <v>20</v>
      </c>
      <c r="J43" s="97" t="s">
        <v>185</v>
      </c>
      <c r="K43" s="97" t="s">
        <v>173</v>
      </c>
      <c r="L43" s="98">
        <f t="shared" si="5"/>
        <v>20000</v>
      </c>
      <c r="M43" s="98">
        <f t="shared" si="5"/>
        <v>0</v>
      </c>
      <c r="N43" s="98">
        <f t="shared" si="1"/>
        <v>0</v>
      </c>
    </row>
    <row r="44" spans="3:14" s="45" customFormat="1" ht="24" x14ac:dyDescent="0.25">
      <c r="C44" s="53" t="s">
        <v>170</v>
      </c>
      <c r="D44" s="95">
        <v>605</v>
      </c>
      <c r="E44" s="96" t="s">
        <v>20</v>
      </c>
      <c r="F44" s="96" t="s">
        <v>75</v>
      </c>
      <c r="G44" s="96" t="s">
        <v>280</v>
      </c>
      <c r="H44" s="96" t="s">
        <v>157</v>
      </c>
      <c r="I44" s="96" t="s">
        <v>20</v>
      </c>
      <c r="J44" s="97" t="s">
        <v>185</v>
      </c>
      <c r="K44" s="97" t="s">
        <v>35</v>
      </c>
      <c r="L44" s="98">
        <v>20000</v>
      </c>
      <c r="M44" s="98">
        <v>0</v>
      </c>
      <c r="N44" s="98">
        <f t="shared" si="1"/>
        <v>0</v>
      </c>
    </row>
    <row r="45" spans="3:14" x14ac:dyDescent="0.25">
      <c r="C45" s="24" t="s">
        <v>182</v>
      </c>
      <c r="D45" s="92">
        <v>605</v>
      </c>
      <c r="E45" s="94" t="s">
        <v>20</v>
      </c>
      <c r="F45" s="94" t="s">
        <v>75</v>
      </c>
      <c r="G45" s="94" t="s">
        <v>156</v>
      </c>
      <c r="H45" s="94" t="s">
        <v>157</v>
      </c>
      <c r="I45" s="94" t="s">
        <v>15</v>
      </c>
      <c r="J45" s="89" t="s">
        <v>158</v>
      </c>
      <c r="K45" s="89"/>
      <c r="L45" s="93">
        <f>L46</f>
        <v>1806598.71</v>
      </c>
      <c r="M45" s="93">
        <f>M46</f>
        <v>977087.8</v>
      </c>
      <c r="N45" s="93">
        <f t="shared" si="1"/>
        <v>54.084384904714121</v>
      </c>
    </row>
    <row r="46" spans="3:14" ht="45" x14ac:dyDescent="0.25">
      <c r="C46" s="24" t="s">
        <v>183</v>
      </c>
      <c r="D46" s="92">
        <v>605</v>
      </c>
      <c r="E46" s="94" t="s">
        <v>20</v>
      </c>
      <c r="F46" s="94" t="s">
        <v>75</v>
      </c>
      <c r="G46" s="94" t="s">
        <v>156</v>
      </c>
      <c r="H46" s="94" t="s">
        <v>19</v>
      </c>
      <c r="I46" s="94" t="s">
        <v>15</v>
      </c>
      <c r="J46" s="89" t="s">
        <v>158</v>
      </c>
      <c r="K46" s="89"/>
      <c r="L46" s="93">
        <f>L47</f>
        <v>1806598.71</v>
      </c>
      <c r="M46" s="93">
        <f>M47</f>
        <v>977087.8</v>
      </c>
      <c r="N46" s="93">
        <f t="shared" ref="N46" si="6">N47+N50</f>
        <v>165.71094128735882</v>
      </c>
    </row>
    <row r="47" spans="3:14" ht="18.75" customHeight="1" x14ac:dyDescent="0.25">
      <c r="C47" s="24" t="s">
        <v>165</v>
      </c>
      <c r="D47" s="92">
        <v>605</v>
      </c>
      <c r="E47" s="94" t="s">
        <v>20</v>
      </c>
      <c r="F47" s="94" t="s">
        <v>75</v>
      </c>
      <c r="G47" s="94" t="s">
        <v>156</v>
      </c>
      <c r="H47" s="94" t="s">
        <v>19</v>
      </c>
      <c r="I47" s="94" t="s">
        <v>20</v>
      </c>
      <c r="J47" s="89" t="s">
        <v>158</v>
      </c>
      <c r="K47" s="89"/>
      <c r="L47" s="93">
        <f>L48+L54</f>
        <v>1806598.71</v>
      </c>
      <c r="M47" s="93">
        <f>M48+M54</f>
        <v>977087.8</v>
      </c>
      <c r="N47" s="93">
        <f>N48+N54</f>
        <v>144.64204847544167</v>
      </c>
    </row>
    <row r="48" spans="3:14" ht="18" customHeight="1" x14ac:dyDescent="0.25">
      <c r="C48" s="24" t="s">
        <v>184</v>
      </c>
      <c r="D48" s="92">
        <v>605</v>
      </c>
      <c r="E48" s="94" t="s">
        <v>20</v>
      </c>
      <c r="F48" s="94" t="s">
        <v>75</v>
      </c>
      <c r="G48" s="94" t="s">
        <v>156</v>
      </c>
      <c r="H48" s="94" t="s">
        <v>19</v>
      </c>
      <c r="I48" s="94" t="s">
        <v>20</v>
      </c>
      <c r="J48" s="89" t="s">
        <v>185</v>
      </c>
      <c r="K48" s="89"/>
      <c r="L48" s="93">
        <f>L49+L51</f>
        <v>336670</v>
      </c>
      <c r="M48" s="93">
        <f>M49+M51</f>
        <v>83327.820000000007</v>
      </c>
      <c r="N48" s="93">
        <f t="shared" si="1"/>
        <v>24.750592568390413</v>
      </c>
    </row>
    <row r="49" spans="3:15" ht="30" x14ac:dyDescent="0.25">
      <c r="C49" s="24" t="s">
        <v>169</v>
      </c>
      <c r="D49" s="92">
        <v>605</v>
      </c>
      <c r="E49" s="94" t="s">
        <v>20</v>
      </c>
      <c r="F49" s="94" t="s">
        <v>75</v>
      </c>
      <c r="G49" s="94" t="s">
        <v>156</v>
      </c>
      <c r="H49" s="94" t="s">
        <v>19</v>
      </c>
      <c r="I49" s="94" t="s">
        <v>20</v>
      </c>
      <c r="J49" s="89" t="s">
        <v>185</v>
      </c>
      <c r="K49" s="89" t="s">
        <v>173</v>
      </c>
      <c r="L49" s="93">
        <f>L50</f>
        <v>320614</v>
      </c>
      <c r="M49" s="93">
        <f>M50</f>
        <v>67549.820000000007</v>
      </c>
      <c r="N49" s="93">
        <f t="shared" si="1"/>
        <v>21.068892811917138</v>
      </c>
    </row>
    <row r="50" spans="3:15" ht="33" customHeight="1" x14ac:dyDescent="0.25">
      <c r="C50" s="26" t="s">
        <v>170</v>
      </c>
      <c r="D50" s="92">
        <v>605</v>
      </c>
      <c r="E50" s="94" t="s">
        <v>20</v>
      </c>
      <c r="F50" s="94" t="s">
        <v>75</v>
      </c>
      <c r="G50" s="94" t="s">
        <v>156</v>
      </c>
      <c r="H50" s="94" t="s">
        <v>19</v>
      </c>
      <c r="I50" s="94" t="s">
        <v>20</v>
      </c>
      <c r="J50" s="89" t="s">
        <v>185</v>
      </c>
      <c r="K50" s="89" t="s">
        <v>35</v>
      </c>
      <c r="L50" s="93">
        <v>320614</v>
      </c>
      <c r="M50" s="93">
        <v>67549.820000000007</v>
      </c>
      <c r="N50" s="93">
        <f t="shared" si="1"/>
        <v>21.068892811917138</v>
      </c>
    </row>
    <row r="51" spans="3:15" s="45" customFormat="1" ht="19.5" customHeight="1" x14ac:dyDescent="0.25">
      <c r="C51" s="24" t="s">
        <v>171</v>
      </c>
      <c r="D51" s="92">
        <v>605</v>
      </c>
      <c r="E51" s="94" t="s">
        <v>20</v>
      </c>
      <c r="F51" s="94" t="s">
        <v>75</v>
      </c>
      <c r="G51" s="94" t="s">
        <v>156</v>
      </c>
      <c r="H51" s="94" t="s">
        <v>19</v>
      </c>
      <c r="I51" s="94" t="s">
        <v>20</v>
      </c>
      <c r="J51" s="89" t="s">
        <v>185</v>
      </c>
      <c r="K51" s="89" t="s">
        <v>174</v>
      </c>
      <c r="L51" s="93">
        <f>L53+L52</f>
        <v>16056</v>
      </c>
      <c r="M51" s="93">
        <f>M53+M52</f>
        <v>15778</v>
      </c>
      <c r="N51" s="93">
        <f t="shared" si="1"/>
        <v>98.268560039860489</v>
      </c>
    </row>
    <row r="52" spans="3:15" s="45" customFormat="1" ht="19.5" customHeight="1" x14ac:dyDescent="0.25">
      <c r="C52" s="26" t="s">
        <v>198</v>
      </c>
      <c r="D52" s="92">
        <v>605</v>
      </c>
      <c r="E52" s="94" t="s">
        <v>20</v>
      </c>
      <c r="F52" s="94" t="s">
        <v>75</v>
      </c>
      <c r="G52" s="94" t="s">
        <v>156</v>
      </c>
      <c r="H52" s="94" t="s">
        <v>19</v>
      </c>
      <c r="I52" s="94" t="s">
        <v>20</v>
      </c>
      <c r="J52" s="89" t="s">
        <v>185</v>
      </c>
      <c r="K52" s="89" t="s">
        <v>323</v>
      </c>
      <c r="L52" s="93">
        <v>13500</v>
      </c>
      <c r="M52" s="93">
        <v>13500</v>
      </c>
      <c r="N52" s="93">
        <f t="shared" si="1"/>
        <v>100</v>
      </c>
    </row>
    <row r="53" spans="3:15" s="45" customFormat="1" ht="21.75" customHeight="1" x14ac:dyDescent="0.25">
      <c r="C53" s="26" t="s">
        <v>189</v>
      </c>
      <c r="D53" s="92">
        <v>605</v>
      </c>
      <c r="E53" s="94" t="s">
        <v>20</v>
      </c>
      <c r="F53" s="94" t="s">
        <v>75</v>
      </c>
      <c r="G53" s="94" t="s">
        <v>156</v>
      </c>
      <c r="H53" s="94" t="s">
        <v>19</v>
      </c>
      <c r="I53" s="94" t="s">
        <v>20</v>
      </c>
      <c r="J53" s="89" t="s">
        <v>185</v>
      </c>
      <c r="K53" s="89" t="s">
        <v>175</v>
      </c>
      <c r="L53" s="93">
        <v>2556</v>
      </c>
      <c r="M53" s="93">
        <v>2278</v>
      </c>
      <c r="N53" s="93">
        <f t="shared" si="1"/>
        <v>89.123630672926453</v>
      </c>
    </row>
    <row r="54" spans="3:15" ht="18.75" customHeight="1" x14ac:dyDescent="0.25">
      <c r="C54" s="24" t="s">
        <v>186</v>
      </c>
      <c r="D54" s="92">
        <v>605</v>
      </c>
      <c r="E54" s="94" t="s">
        <v>20</v>
      </c>
      <c r="F54" s="94" t="s">
        <v>75</v>
      </c>
      <c r="G54" s="94" t="s">
        <v>156</v>
      </c>
      <c r="H54" s="94" t="s">
        <v>19</v>
      </c>
      <c r="I54" s="94" t="s">
        <v>20</v>
      </c>
      <c r="J54" s="89" t="s">
        <v>190</v>
      </c>
      <c r="K54" s="89"/>
      <c r="L54" s="93">
        <f>L55+L57+L59</f>
        <v>1469928.71</v>
      </c>
      <c r="M54" s="93">
        <f>M55+M57+M59</f>
        <v>893759.98</v>
      </c>
      <c r="N54" s="93">
        <f t="shared" ref="N54:O54" si="7">N55+N57+N59</f>
        <v>119.89145590705127</v>
      </c>
      <c r="O54" s="46">
        <f t="shared" si="7"/>
        <v>0</v>
      </c>
    </row>
    <row r="55" spans="3:15" ht="62.25" customHeight="1" x14ac:dyDescent="0.25">
      <c r="C55" s="24" t="s">
        <v>187</v>
      </c>
      <c r="D55" s="92">
        <v>605</v>
      </c>
      <c r="E55" s="94" t="s">
        <v>20</v>
      </c>
      <c r="F55" s="94" t="s">
        <v>75</v>
      </c>
      <c r="G55" s="94" t="s">
        <v>156</v>
      </c>
      <c r="H55" s="94" t="s">
        <v>19</v>
      </c>
      <c r="I55" s="94" t="s">
        <v>20</v>
      </c>
      <c r="J55" s="89" t="s">
        <v>190</v>
      </c>
      <c r="K55" s="89" t="s">
        <v>163</v>
      </c>
      <c r="L55" s="93">
        <f>L56</f>
        <v>450800</v>
      </c>
      <c r="M55" s="93">
        <f>M56</f>
        <v>259746.63</v>
      </c>
      <c r="N55" s="93">
        <f t="shared" si="1"/>
        <v>57.619039485359359</v>
      </c>
    </row>
    <row r="56" spans="3:15" ht="20.25" customHeight="1" x14ac:dyDescent="0.25">
      <c r="C56" s="24" t="s">
        <v>188</v>
      </c>
      <c r="D56" s="92">
        <v>605</v>
      </c>
      <c r="E56" s="94" t="s">
        <v>20</v>
      </c>
      <c r="F56" s="94" t="s">
        <v>75</v>
      </c>
      <c r="G56" s="94" t="s">
        <v>156</v>
      </c>
      <c r="H56" s="94" t="s">
        <v>19</v>
      </c>
      <c r="I56" s="94" t="s">
        <v>20</v>
      </c>
      <c r="J56" s="89" t="s">
        <v>190</v>
      </c>
      <c r="K56" s="89" t="s">
        <v>22</v>
      </c>
      <c r="L56" s="93">
        <v>450800</v>
      </c>
      <c r="M56" s="93">
        <v>259746.63</v>
      </c>
      <c r="N56" s="93">
        <f t="shared" si="1"/>
        <v>57.619039485359359</v>
      </c>
    </row>
    <row r="57" spans="3:15" ht="30" x14ac:dyDescent="0.25">
      <c r="C57" s="24" t="s">
        <v>169</v>
      </c>
      <c r="D57" s="92">
        <v>605</v>
      </c>
      <c r="E57" s="94" t="s">
        <v>20</v>
      </c>
      <c r="F57" s="94" t="s">
        <v>75</v>
      </c>
      <c r="G57" s="94" t="s">
        <v>156</v>
      </c>
      <c r="H57" s="94" t="s">
        <v>19</v>
      </c>
      <c r="I57" s="94" t="s">
        <v>20</v>
      </c>
      <c r="J57" s="89" t="s">
        <v>190</v>
      </c>
      <c r="K57" s="89" t="s">
        <v>173</v>
      </c>
      <c r="L57" s="93">
        <f>L58</f>
        <v>1018128.71</v>
      </c>
      <c r="M57" s="93">
        <f>M58</f>
        <v>634013.35</v>
      </c>
      <c r="N57" s="93">
        <f t="shared" si="1"/>
        <v>62.272416421691915</v>
      </c>
    </row>
    <row r="58" spans="3:15" ht="33.75" customHeight="1" x14ac:dyDescent="0.25">
      <c r="C58" s="24" t="s">
        <v>170</v>
      </c>
      <c r="D58" s="92">
        <v>605</v>
      </c>
      <c r="E58" s="94" t="s">
        <v>20</v>
      </c>
      <c r="F58" s="94" t="s">
        <v>75</v>
      </c>
      <c r="G58" s="94" t="s">
        <v>156</v>
      </c>
      <c r="H58" s="94" t="s">
        <v>19</v>
      </c>
      <c r="I58" s="94" t="s">
        <v>20</v>
      </c>
      <c r="J58" s="89" t="s">
        <v>190</v>
      </c>
      <c r="K58" s="89" t="s">
        <v>35</v>
      </c>
      <c r="L58" s="93">
        <v>1018128.71</v>
      </c>
      <c r="M58" s="93">
        <v>634013.35</v>
      </c>
      <c r="N58" s="93">
        <f t="shared" si="1"/>
        <v>62.272416421691915</v>
      </c>
    </row>
    <row r="59" spans="3:15" x14ac:dyDescent="0.25">
      <c r="C59" s="24" t="s">
        <v>171</v>
      </c>
      <c r="D59" s="92">
        <v>605</v>
      </c>
      <c r="E59" s="94" t="s">
        <v>20</v>
      </c>
      <c r="F59" s="94" t="s">
        <v>75</v>
      </c>
      <c r="G59" s="94" t="s">
        <v>156</v>
      </c>
      <c r="H59" s="94" t="s">
        <v>19</v>
      </c>
      <c r="I59" s="94" t="s">
        <v>20</v>
      </c>
      <c r="J59" s="89" t="s">
        <v>190</v>
      </c>
      <c r="K59" s="89" t="s">
        <v>174</v>
      </c>
      <c r="L59" s="93">
        <f>L60</f>
        <v>1000</v>
      </c>
      <c r="M59" s="93">
        <f>M60</f>
        <v>0</v>
      </c>
      <c r="N59" s="93">
        <f t="shared" si="1"/>
        <v>0</v>
      </c>
    </row>
    <row r="60" spans="3:15" ht="18.75" customHeight="1" x14ac:dyDescent="0.25">
      <c r="C60" s="26" t="s">
        <v>189</v>
      </c>
      <c r="D60" s="92">
        <v>605</v>
      </c>
      <c r="E60" s="94" t="s">
        <v>20</v>
      </c>
      <c r="F60" s="94" t="s">
        <v>75</v>
      </c>
      <c r="G60" s="94" t="s">
        <v>156</v>
      </c>
      <c r="H60" s="94" t="s">
        <v>19</v>
      </c>
      <c r="I60" s="94" t="s">
        <v>20</v>
      </c>
      <c r="J60" s="89" t="s">
        <v>190</v>
      </c>
      <c r="K60" s="89" t="s">
        <v>175</v>
      </c>
      <c r="L60" s="93">
        <v>1000</v>
      </c>
      <c r="M60" s="93">
        <v>0</v>
      </c>
      <c r="N60" s="93">
        <f t="shared" si="1"/>
        <v>0</v>
      </c>
    </row>
    <row r="61" spans="3:15" x14ac:dyDescent="0.25">
      <c r="C61" s="24" t="s">
        <v>130</v>
      </c>
      <c r="D61" s="92">
        <v>605</v>
      </c>
      <c r="E61" s="94" t="s">
        <v>21</v>
      </c>
      <c r="F61" s="94" t="s">
        <v>15</v>
      </c>
      <c r="G61" s="94"/>
      <c r="H61" s="94"/>
      <c r="I61" s="94"/>
      <c r="J61" s="89"/>
      <c r="K61" s="89"/>
      <c r="L61" s="93">
        <f t="shared" ref="L61:M67" si="8">L62</f>
        <v>172698</v>
      </c>
      <c r="M61" s="93">
        <f t="shared" si="8"/>
        <v>86208</v>
      </c>
      <c r="N61" s="93">
        <f t="shared" si="1"/>
        <v>49.918354584303238</v>
      </c>
    </row>
    <row r="62" spans="3:15" ht="18.75" customHeight="1" x14ac:dyDescent="0.25">
      <c r="C62" s="24" t="s">
        <v>131</v>
      </c>
      <c r="D62" s="92">
        <v>605</v>
      </c>
      <c r="E62" s="94" t="s">
        <v>21</v>
      </c>
      <c r="F62" s="94" t="s">
        <v>32</v>
      </c>
      <c r="G62" s="94"/>
      <c r="H62" s="94"/>
      <c r="I62" s="94"/>
      <c r="J62" s="89"/>
      <c r="K62" s="89"/>
      <c r="L62" s="93">
        <f t="shared" si="8"/>
        <v>172698</v>
      </c>
      <c r="M62" s="93">
        <f t="shared" si="8"/>
        <v>86208</v>
      </c>
      <c r="N62" s="93">
        <f t="shared" si="1"/>
        <v>49.918354584303238</v>
      </c>
    </row>
    <row r="63" spans="3:15" x14ac:dyDescent="0.25">
      <c r="C63" s="24" t="s">
        <v>155</v>
      </c>
      <c r="D63" s="92">
        <v>605</v>
      </c>
      <c r="E63" s="94" t="s">
        <v>21</v>
      </c>
      <c r="F63" s="94" t="s">
        <v>32</v>
      </c>
      <c r="G63" s="94" t="s">
        <v>156</v>
      </c>
      <c r="H63" s="94" t="s">
        <v>157</v>
      </c>
      <c r="I63" s="94" t="s">
        <v>15</v>
      </c>
      <c r="J63" s="89" t="s">
        <v>158</v>
      </c>
      <c r="K63" s="89"/>
      <c r="L63" s="93">
        <f t="shared" si="8"/>
        <v>172698</v>
      </c>
      <c r="M63" s="93">
        <f t="shared" si="8"/>
        <v>86208</v>
      </c>
      <c r="N63" s="93">
        <f t="shared" si="1"/>
        <v>49.918354584303238</v>
      </c>
    </row>
    <row r="64" spans="3:15" ht="45" x14ac:dyDescent="0.25">
      <c r="C64" s="24" t="s">
        <v>191</v>
      </c>
      <c r="D64" s="92">
        <v>605</v>
      </c>
      <c r="E64" s="94" t="s">
        <v>21</v>
      </c>
      <c r="F64" s="94" t="s">
        <v>32</v>
      </c>
      <c r="G64" s="94" t="s">
        <v>156</v>
      </c>
      <c r="H64" s="94" t="s">
        <v>19</v>
      </c>
      <c r="I64" s="94" t="s">
        <v>15</v>
      </c>
      <c r="J64" s="89" t="s">
        <v>158</v>
      </c>
      <c r="K64" s="89"/>
      <c r="L64" s="93">
        <f t="shared" si="8"/>
        <v>172698</v>
      </c>
      <c r="M64" s="93">
        <f t="shared" si="8"/>
        <v>86208</v>
      </c>
      <c r="N64" s="93">
        <f t="shared" si="1"/>
        <v>49.918354584303238</v>
      </c>
    </row>
    <row r="65" spans="3:14" ht="22.5" customHeight="1" x14ac:dyDescent="0.25">
      <c r="C65" s="24" t="s">
        <v>192</v>
      </c>
      <c r="D65" s="92">
        <v>605</v>
      </c>
      <c r="E65" s="94" t="s">
        <v>21</v>
      </c>
      <c r="F65" s="94" t="s">
        <v>32</v>
      </c>
      <c r="G65" s="94" t="s">
        <v>156</v>
      </c>
      <c r="H65" s="94" t="s">
        <v>19</v>
      </c>
      <c r="I65" s="94" t="s">
        <v>21</v>
      </c>
      <c r="J65" s="89" t="s">
        <v>158</v>
      </c>
      <c r="K65" s="89"/>
      <c r="L65" s="93">
        <f t="shared" si="8"/>
        <v>172698</v>
      </c>
      <c r="M65" s="93">
        <f t="shared" si="8"/>
        <v>86208</v>
      </c>
      <c r="N65" s="93">
        <f t="shared" si="1"/>
        <v>49.918354584303238</v>
      </c>
    </row>
    <row r="66" spans="3:14" ht="35.25" customHeight="1" x14ac:dyDescent="0.25">
      <c r="C66" s="24" t="s">
        <v>193</v>
      </c>
      <c r="D66" s="92">
        <v>605</v>
      </c>
      <c r="E66" s="94" t="s">
        <v>21</v>
      </c>
      <c r="F66" s="94" t="s">
        <v>32</v>
      </c>
      <c r="G66" s="94" t="s">
        <v>156</v>
      </c>
      <c r="H66" s="94" t="s">
        <v>19</v>
      </c>
      <c r="I66" s="94" t="s">
        <v>21</v>
      </c>
      <c r="J66" s="89" t="s">
        <v>195</v>
      </c>
      <c r="K66" s="89"/>
      <c r="L66" s="93">
        <f t="shared" si="8"/>
        <v>172698</v>
      </c>
      <c r="M66" s="93">
        <f t="shared" si="8"/>
        <v>86208</v>
      </c>
      <c r="N66" s="93">
        <f t="shared" si="1"/>
        <v>49.918354584303238</v>
      </c>
    </row>
    <row r="67" spans="3:14" ht="63" customHeight="1" x14ac:dyDescent="0.25">
      <c r="C67" s="24" t="s">
        <v>187</v>
      </c>
      <c r="D67" s="92">
        <v>605</v>
      </c>
      <c r="E67" s="94" t="s">
        <v>21</v>
      </c>
      <c r="F67" s="94" t="s">
        <v>32</v>
      </c>
      <c r="G67" s="94" t="s">
        <v>156</v>
      </c>
      <c r="H67" s="94" t="s">
        <v>19</v>
      </c>
      <c r="I67" s="94" t="s">
        <v>21</v>
      </c>
      <c r="J67" s="89" t="s">
        <v>195</v>
      </c>
      <c r="K67" s="89" t="s">
        <v>163</v>
      </c>
      <c r="L67" s="93">
        <f t="shared" si="8"/>
        <v>172698</v>
      </c>
      <c r="M67" s="93">
        <f t="shared" si="8"/>
        <v>86208</v>
      </c>
      <c r="N67" s="93">
        <f t="shared" si="1"/>
        <v>49.918354584303238</v>
      </c>
    </row>
    <row r="68" spans="3:14" ht="30" x14ac:dyDescent="0.25">
      <c r="C68" s="26" t="s">
        <v>194</v>
      </c>
      <c r="D68" s="92">
        <v>605</v>
      </c>
      <c r="E68" s="94" t="s">
        <v>21</v>
      </c>
      <c r="F68" s="94" t="s">
        <v>32</v>
      </c>
      <c r="G68" s="94" t="s">
        <v>156</v>
      </c>
      <c r="H68" s="94" t="s">
        <v>19</v>
      </c>
      <c r="I68" s="94" t="s">
        <v>21</v>
      </c>
      <c r="J68" s="89" t="s">
        <v>195</v>
      </c>
      <c r="K68" s="89" t="s">
        <v>70</v>
      </c>
      <c r="L68" s="93">
        <v>172698</v>
      </c>
      <c r="M68" s="93">
        <v>86208</v>
      </c>
      <c r="N68" s="93">
        <f t="shared" si="1"/>
        <v>49.918354584303238</v>
      </c>
    </row>
    <row r="69" spans="3:14" ht="33.75" customHeight="1" x14ac:dyDescent="0.25">
      <c r="C69" s="33" t="s">
        <v>199</v>
      </c>
      <c r="D69" s="92">
        <v>605</v>
      </c>
      <c r="E69" s="94" t="s">
        <v>32</v>
      </c>
      <c r="F69" s="94" t="s">
        <v>15</v>
      </c>
      <c r="G69" s="94"/>
      <c r="H69" s="94"/>
      <c r="I69" s="94"/>
      <c r="J69" s="89"/>
      <c r="K69" s="89"/>
      <c r="L69" s="93">
        <f>L70+L79</f>
        <v>207129.2</v>
      </c>
      <c r="M69" s="93">
        <f>M70+M80</f>
        <v>96275</v>
      </c>
      <c r="N69" s="93">
        <f t="shared" si="1"/>
        <v>46.480650724282235</v>
      </c>
    </row>
    <row r="70" spans="3:14" x14ac:dyDescent="0.25">
      <c r="C70" s="27" t="s">
        <v>134</v>
      </c>
      <c r="D70" s="92">
        <v>605</v>
      </c>
      <c r="E70" s="94" t="s">
        <v>32</v>
      </c>
      <c r="F70" s="94" t="s">
        <v>56</v>
      </c>
      <c r="G70" s="94"/>
      <c r="H70" s="94"/>
      <c r="I70" s="94"/>
      <c r="J70" s="89"/>
      <c r="K70" s="89"/>
      <c r="L70" s="93">
        <f>L76+L77+L78</f>
        <v>187129.2</v>
      </c>
      <c r="M70" s="93">
        <f>M76+M77+M78</f>
        <v>86275</v>
      </c>
      <c r="N70" s="93">
        <f t="shared" si="1"/>
        <v>46.104509611541118</v>
      </c>
    </row>
    <row r="71" spans="3:14" ht="32.25" customHeight="1" x14ac:dyDescent="0.25">
      <c r="C71" s="27" t="s">
        <v>216</v>
      </c>
      <c r="D71" s="92">
        <v>605</v>
      </c>
      <c r="E71" s="94" t="s">
        <v>32</v>
      </c>
      <c r="F71" s="94" t="s">
        <v>56</v>
      </c>
      <c r="G71" s="94" t="s">
        <v>217</v>
      </c>
      <c r="H71" s="94" t="s">
        <v>157</v>
      </c>
      <c r="I71" s="94" t="s">
        <v>15</v>
      </c>
      <c r="J71" s="89" t="s">
        <v>158</v>
      </c>
      <c r="K71" s="89"/>
      <c r="L71" s="93">
        <f t="shared" ref="L71:M75" si="9">L72</f>
        <v>20000</v>
      </c>
      <c r="M71" s="93">
        <f t="shared" si="9"/>
        <v>0</v>
      </c>
      <c r="N71" s="93">
        <f t="shared" si="1"/>
        <v>0</v>
      </c>
    </row>
    <row r="72" spans="3:14" ht="33" customHeight="1" x14ac:dyDescent="0.25">
      <c r="C72" s="27" t="s">
        <v>261</v>
      </c>
      <c r="D72" s="92">
        <v>605</v>
      </c>
      <c r="E72" s="94" t="s">
        <v>32</v>
      </c>
      <c r="F72" s="94" t="s">
        <v>56</v>
      </c>
      <c r="G72" s="94" t="s">
        <v>217</v>
      </c>
      <c r="H72" s="94" t="s">
        <v>260</v>
      </c>
      <c r="I72" s="94" t="s">
        <v>15</v>
      </c>
      <c r="J72" s="89" t="s">
        <v>158</v>
      </c>
      <c r="K72" s="89"/>
      <c r="L72" s="93">
        <f t="shared" si="9"/>
        <v>20000</v>
      </c>
      <c r="M72" s="93">
        <f t="shared" si="9"/>
        <v>0</v>
      </c>
      <c r="N72" s="93">
        <f t="shared" si="1"/>
        <v>0</v>
      </c>
    </row>
    <row r="73" spans="3:14" ht="18.75" customHeight="1" x14ac:dyDescent="0.25">
      <c r="C73" s="27" t="s">
        <v>196</v>
      </c>
      <c r="D73" s="92">
        <v>605</v>
      </c>
      <c r="E73" s="94" t="s">
        <v>32</v>
      </c>
      <c r="F73" s="94" t="s">
        <v>56</v>
      </c>
      <c r="G73" s="94" t="s">
        <v>217</v>
      </c>
      <c r="H73" s="94" t="s">
        <v>260</v>
      </c>
      <c r="I73" s="94" t="s">
        <v>20</v>
      </c>
      <c r="J73" s="89" t="s">
        <v>158</v>
      </c>
      <c r="K73" s="89"/>
      <c r="L73" s="93">
        <f t="shared" si="9"/>
        <v>20000</v>
      </c>
      <c r="M73" s="93">
        <f t="shared" si="9"/>
        <v>0</v>
      </c>
      <c r="N73" s="93">
        <f t="shared" si="1"/>
        <v>0</v>
      </c>
    </row>
    <row r="74" spans="3:14" ht="18.75" customHeight="1" x14ac:dyDescent="0.25">
      <c r="C74" s="27" t="s">
        <v>196</v>
      </c>
      <c r="D74" s="92">
        <v>605</v>
      </c>
      <c r="E74" s="94" t="s">
        <v>32</v>
      </c>
      <c r="F74" s="94" t="s">
        <v>56</v>
      </c>
      <c r="G74" s="94" t="s">
        <v>217</v>
      </c>
      <c r="H74" s="94" t="s">
        <v>260</v>
      </c>
      <c r="I74" s="94" t="s">
        <v>20</v>
      </c>
      <c r="J74" s="89" t="s">
        <v>185</v>
      </c>
      <c r="K74" s="89"/>
      <c r="L74" s="93">
        <f t="shared" si="9"/>
        <v>20000</v>
      </c>
      <c r="M74" s="93">
        <f t="shared" si="9"/>
        <v>0</v>
      </c>
      <c r="N74" s="93">
        <f t="shared" si="1"/>
        <v>0</v>
      </c>
    </row>
    <row r="75" spans="3:14" x14ac:dyDescent="0.25">
      <c r="C75" s="29" t="s">
        <v>262</v>
      </c>
      <c r="D75" s="92">
        <v>605</v>
      </c>
      <c r="E75" s="94" t="s">
        <v>32</v>
      </c>
      <c r="F75" s="94" t="s">
        <v>56</v>
      </c>
      <c r="G75" s="94" t="s">
        <v>217</v>
      </c>
      <c r="H75" s="94" t="s">
        <v>260</v>
      </c>
      <c r="I75" s="94" t="s">
        <v>20</v>
      </c>
      <c r="J75" s="89" t="s">
        <v>185</v>
      </c>
      <c r="K75" s="89" t="s">
        <v>173</v>
      </c>
      <c r="L75" s="93">
        <f t="shared" si="9"/>
        <v>20000</v>
      </c>
      <c r="M75" s="93">
        <f t="shared" si="9"/>
        <v>0</v>
      </c>
      <c r="N75" s="93">
        <f t="shared" si="1"/>
        <v>0</v>
      </c>
    </row>
    <row r="76" spans="3:14" x14ac:dyDescent="0.25">
      <c r="C76" s="25" t="s">
        <v>263</v>
      </c>
      <c r="D76" s="92">
        <v>605</v>
      </c>
      <c r="E76" s="94" t="s">
        <v>32</v>
      </c>
      <c r="F76" s="94" t="s">
        <v>56</v>
      </c>
      <c r="G76" s="94" t="s">
        <v>217</v>
      </c>
      <c r="H76" s="94" t="s">
        <v>260</v>
      </c>
      <c r="I76" s="94" t="s">
        <v>20</v>
      </c>
      <c r="J76" s="89" t="s">
        <v>185</v>
      </c>
      <c r="K76" s="89" t="s">
        <v>35</v>
      </c>
      <c r="L76" s="93">
        <v>20000</v>
      </c>
      <c r="M76" s="93">
        <v>0</v>
      </c>
      <c r="N76" s="93">
        <f t="shared" si="1"/>
        <v>0</v>
      </c>
    </row>
    <row r="77" spans="3:14" s="45" customFormat="1" x14ac:dyDescent="0.25">
      <c r="C77" s="25"/>
      <c r="D77" s="92">
        <v>605</v>
      </c>
      <c r="E77" s="94" t="s">
        <v>32</v>
      </c>
      <c r="F77" s="94" t="s">
        <v>56</v>
      </c>
      <c r="G77" s="94" t="s">
        <v>217</v>
      </c>
      <c r="H77" s="94" t="s">
        <v>260</v>
      </c>
      <c r="I77" s="94" t="s">
        <v>20</v>
      </c>
      <c r="J77" s="89" t="s">
        <v>324</v>
      </c>
      <c r="K77" s="89" t="s">
        <v>35</v>
      </c>
      <c r="L77" s="93">
        <v>165457.91</v>
      </c>
      <c r="M77" s="93">
        <v>85412.25</v>
      </c>
      <c r="N77" s="93">
        <f t="shared" si="1"/>
        <v>51.62173872497241</v>
      </c>
    </row>
    <row r="78" spans="3:14" s="45" customFormat="1" x14ac:dyDescent="0.25">
      <c r="C78" s="25"/>
      <c r="D78" s="92">
        <v>605</v>
      </c>
      <c r="E78" s="94" t="s">
        <v>20</v>
      </c>
      <c r="F78" s="94" t="s">
        <v>56</v>
      </c>
      <c r="G78" s="94" t="s">
        <v>217</v>
      </c>
      <c r="H78" s="94" t="s">
        <v>260</v>
      </c>
      <c r="I78" s="94" t="s">
        <v>20</v>
      </c>
      <c r="J78" s="89" t="s">
        <v>325</v>
      </c>
      <c r="K78" s="89" t="s">
        <v>35</v>
      </c>
      <c r="L78" s="93">
        <v>1671.29</v>
      </c>
      <c r="M78" s="93">
        <v>862.75</v>
      </c>
      <c r="N78" s="93"/>
    </row>
    <row r="79" spans="3:14" ht="33" customHeight="1" x14ac:dyDescent="0.25">
      <c r="C79" s="25" t="s">
        <v>135</v>
      </c>
      <c r="D79" s="92">
        <v>605</v>
      </c>
      <c r="E79" s="94" t="s">
        <v>32</v>
      </c>
      <c r="F79" s="94" t="s">
        <v>15</v>
      </c>
      <c r="G79" s="94"/>
      <c r="H79" s="94"/>
      <c r="I79" s="94"/>
      <c r="J79" s="89"/>
      <c r="K79" s="89"/>
      <c r="L79" s="93">
        <f t="shared" ref="L79:M86" si="10">L80</f>
        <v>20000</v>
      </c>
      <c r="M79" s="93">
        <f t="shared" si="10"/>
        <v>10000</v>
      </c>
      <c r="N79" s="93">
        <f t="shared" si="1"/>
        <v>50</v>
      </c>
    </row>
    <row r="80" spans="3:14" s="32" customFormat="1" ht="34.5" customHeight="1" x14ac:dyDescent="0.25">
      <c r="C80" s="25" t="s">
        <v>216</v>
      </c>
      <c r="D80" s="92">
        <v>605</v>
      </c>
      <c r="E80" s="94" t="s">
        <v>32</v>
      </c>
      <c r="F80" s="94" t="s">
        <v>81</v>
      </c>
      <c r="G80" s="94"/>
      <c r="H80" s="94"/>
      <c r="I80" s="94"/>
      <c r="J80" s="89"/>
      <c r="K80" s="89"/>
      <c r="L80" s="93">
        <f t="shared" si="10"/>
        <v>20000</v>
      </c>
      <c r="M80" s="93">
        <f t="shared" si="10"/>
        <v>10000</v>
      </c>
      <c r="N80" s="93">
        <v>0</v>
      </c>
    </row>
    <row r="81" spans="3:14" ht="32.25" customHeight="1" x14ac:dyDescent="0.25">
      <c r="C81" s="25" t="s">
        <v>261</v>
      </c>
      <c r="D81" s="92">
        <v>605</v>
      </c>
      <c r="E81" s="94" t="s">
        <v>32</v>
      </c>
      <c r="F81" s="94" t="s">
        <v>81</v>
      </c>
      <c r="G81" s="94" t="s">
        <v>217</v>
      </c>
      <c r="H81" s="94" t="s">
        <v>157</v>
      </c>
      <c r="I81" s="94" t="s">
        <v>15</v>
      </c>
      <c r="J81" s="89" t="s">
        <v>16</v>
      </c>
      <c r="K81" s="89"/>
      <c r="L81" s="93">
        <f t="shared" si="10"/>
        <v>20000</v>
      </c>
      <c r="M81" s="93">
        <f t="shared" si="10"/>
        <v>10000</v>
      </c>
      <c r="N81" s="93">
        <f t="shared" si="1"/>
        <v>50</v>
      </c>
    </row>
    <row r="82" spans="3:14" ht="19.5" customHeight="1" x14ac:dyDescent="0.25">
      <c r="C82" s="25" t="s">
        <v>198</v>
      </c>
      <c r="D82" s="92">
        <v>605</v>
      </c>
      <c r="E82" s="94" t="s">
        <v>32</v>
      </c>
      <c r="F82" s="94" t="s">
        <v>81</v>
      </c>
      <c r="G82" s="94" t="s">
        <v>217</v>
      </c>
      <c r="H82" s="94" t="s">
        <v>260</v>
      </c>
      <c r="I82" s="94" t="s">
        <v>15</v>
      </c>
      <c r="J82" s="89" t="s">
        <v>16</v>
      </c>
      <c r="K82" s="89"/>
      <c r="L82" s="93">
        <f t="shared" si="10"/>
        <v>20000</v>
      </c>
      <c r="M82" s="93">
        <f t="shared" si="10"/>
        <v>10000</v>
      </c>
      <c r="N82" s="93">
        <f t="shared" si="1"/>
        <v>50</v>
      </c>
    </row>
    <row r="83" spans="3:14" ht="32.25" customHeight="1" x14ac:dyDescent="0.25">
      <c r="C83" s="25" t="s">
        <v>200</v>
      </c>
      <c r="D83" s="92">
        <v>605</v>
      </c>
      <c r="E83" s="94" t="s">
        <v>32</v>
      </c>
      <c r="F83" s="94" t="s">
        <v>81</v>
      </c>
      <c r="G83" s="94" t="s">
        <v>217</v>
      </c>
      <c r="H83" s="94" t="s">
        <v>260</v>
      </c>
      <c r="I83" s="94" t="s">
        <v>20</v>
      </c>
      <c r="J83" s="89" t="s">
        <v>158</v>
      </c>
      <c r="K83" s="89"/>
      <c r="L83" s="93">
        <f>L84+L86</f>
        <v>20000</v>
      </c>
      <c r="M83" s="93">
        <f>M86</f>
        <v>10000</v>
      </c>
      <c r="N83" s="93">
        <f t="shared" si="1"/>
        <v>50</v>
      </c>
    </row>
    <row r="84" spans="3:14" s="45" customFormat="1" ht="21" customHeight="1" x14ac:dyDescent="0.25">
      <c r="C84" s="25" t="s">
        <v>262</v>
      </c>
      <c r="D84" s="92">
        <v>605</v>
      </c>
      <c r="E84" s="94" t="s">
        <v>32</v>
      </c>
      <c r="F84" s="94" t="s">
        <v>81</v>
      </c>
      <c r="G84" s="94" t="s">
        <v>217</v>
      </c>
      <c r="H84" s="94" t="s">
        <v>260</v>
      </c>
      <c r="I84" s="94" t="s">
        <v>20</v>
      </c>
      <c r="J84" s="89" t="s">
        <v>185</v>
      </c>
      <c r="K84" s="89" t="s">
        <v>173</v>
      </c>
      <c r="L84" s="93">
        <f>L85</f>
        <v>0</v>
      </c>
      <c r="M84" s="93">
        <f t="shared" ref="M84:N84" si="11">M85</f>
        <v>0</v>
      </c>
      <c r="N84" s="93">
        <f t="shared" si="11"/>
        <v>0</v>
      </c>
    </row>
    <row r="85" spans="3:14" s="45" customFormat="1" ht="16.5" customHeight="1" x14ac:dyDescent="0.25">
      <c r="C85" s="25" t="s">
        <v>263</v>
      </c>
      <c r="D85" s="92">
        <v>605</v>
      </c>
      <c r="E85" s="94" t="s">
        <v>32</v>
      </c>
      <c r="F85" s="94" t="s">
        <v>81</v>
      </c>
      <c r="G85" s="94" t="s">
        <v>217</v>
      </c>
      <c r="H85" s="94" t="s">
        <v>260</v>
      </c>
      <c r="I85" s="94" t="s">
        <v>20</v>
      </c>
      <c r="J85" s="89" t="s">
        <v>185</v>
      </c>
      <c r="K85" s="89" t="s">
        <v>35</v>
      </c>
      <c r="L85" s="93">
        <v>0</v>
      </c>
      <c r="M85" s="93">
        <v>0</v>
      </c>
      <c r="N85" s="93">
        <v>0</v>
      </c>
    </row>
    <row r="86" spans="3:14" ht="30" x14ac:dyDescent="0.25">
      <c r="C86" s="25" t="s">
        <v>264</v>
      </c>
      <c r="D86" s="92">
        <v>605</v>
      </c>
      <c r="E86" s="94" t="s">
        <v>32</v>
      </c>
      <c r="F86" s="94" t="s">
        <v>81</v>
      </c>
      <c r="G86" s="94" t="s">
        <v>217</v>
      </c>
      <c r="H86" s="94" t="s">
        <v>260</v>
      </c>
      <c r="I86" s="94" t="s">
        <v>20</v>
      </c>
      <c r="J86" s="89" t="s">
        <v>190</v>
      </c>
      <c r="K86" s="89" t="s">
        <v>202</v>
      </c>
      <c r="L86" s="93">
        <f t="shared" si="10"/>
        <v>20000</v>
      </c>
      <c r="M86" s="93">
        <f t="shared" si="10"/>
        <v>10000</v>
      </c>
      <c r="N86" s="93">
        <f t="shared" si="1"/>
        <v>50</v>
      </c>
    </row>
    <row r="87" spans="3:14" x14ac:dyDescent="0.25">
      <c r="C87" s="25" t="s">
        <v>197</v>
      </c>
      <c r="D87" s="92">
        <v>605</v>
      </c>
      <c r="E87" s="94" t="s">
        <v>32</v>
      </c>
      <c r="F87" s="94" t="s">
        <v>81</v>
      </c>
      <c r="G87" s="94" t="s">
        <v>217</v>
      </c>
      <c r="H87" s="94" t="s">
        <v>260</v>
      </c>
      <c r="I87" s="94" t="s">
        <v>20</v>
      </c>
      <c r="J87" s="89" t="s">
        <v>190</v>
      </c>
      <c r="K87" s="89" t="s">
        <v>203</v>
      </c>
      <c r="L87" s="93">
        <v>20000</v>
      </c>
      <c r="M87" s="93">
        <v>10000</v>
      </c>
      <c r="N87" s="93">
        <f t="shared" si="1"/>
        <v>50</v>
      </c>
    </row>
    <row r="88" spans="3:14" s="44" customFormat="1" x14ac:dyDescent="0.25">
      <c r="C88" s="25" t="s">
        <v>204</v>
      </c>
      <c r="D88" s="94" t="s">
        <v>114</v>
      </c>
      <c r="E88" s="94" t="s">
        <v>65</v>
      </c>
      <c r="F88" s="94"/>
      <c r="G88" s="94"/>
      <c r="H88" s="94"/>
      <c r="I88" s="94"/>
      <c r="J88" s="89"/>
      <c r="K88" s="89"/>
      <c r="L88" s="93">
        <f>L89+L98+L107</f>
        <v>1176716.48</v>
      </c>
      <c r="M88" s="93">
        <f>M89+M98+M107</f>
        <v>457912.74</v>
      </c>
      <c r="N88" s="93" t="s">
        <v>177</v>
      </c>
    </row>
    <row r="89" spans="3:14" s="44" customFormat="1" x14ac:dyDescent="0.25">
      <c r="C89" s="25" t="s">
        <v>137</v>
      </c>
      <c r="D89" s="94" t="s">
        <v>114</v>
      </c>
      <c r="E89" s="94" t="s">
        <v>65</v>
      </c>
      <c r="F89" s="94" t="s">
        <v>20</v>
      </c>
      <c r="G89" s="94"/>
      <c r="H89" s="94"/>
      <c r="I89" s="94"/>
      <c r="J89" s="89"/>
      <c r="K89" s="89"/>
      <c r="L89" s="93">
        <f t="shared" ref="L89:M91" si="12">L90</f>
        <v>195300</v>
      </c>
      <c r="M89" s="93">
        <f t="shared" si="12"/>
        <v>66765.740000000005</v>
      </c>
      <c r="N89" s="93" t="s">
        <v>177</v>
      </c>
    </row>
    <row r="90" spans="3:14" s="44" customFormat="1" ht="32.25" customHeight="1" x14ac:dyDescent="0.25">
      <c r="C90" s="25" t="s">
        <v>216</v>
      </c>
      <c r="D90" s="94" t="s">
        <v>114</v>
      </c>
      <c r="E90" s="94" t="s">
        <v>65</v>
      </c>
      <c r="F90" s="94" t="s">
        <v>20</v>
      </c>
      <c r="G90" s="94" t="s">
        <v>217</v>
      </c>
      <c r="H90" s="94" t="s">
        <v>15</v>
      </c>
      <c r="I90" s="94" t="s">
        <v>15</v>
      </c>
      <c r="J90" s="89" t="s">
        <v>158</v>
      </c>
      <c r="K90" s="89"/>
      <c r="L90" s="93">
        <f t="shared" si="12"/>
        <v>195300</v>
      </c>
      <c r="M90" s="93">
        <f t="shared" si="12"/>
        <v>66765.740000000005</v>
      </c>
      <c r="N90" s="93" t="s">
        <v>177</v>
      </c>
    </row>
    <row r="91" spans="3:14" s="44" customFormat="1" ht="34.5" customHeight="1" x14ac:dyDescent="0.25">
      <c r="C91" s="25" t="s">
        <v>265</v>
      </c>
      <c r="D91" s="94" t="s">
        <v>114</v>
      </c>
      <c r="E91" s="94" t="s">
        <v>65</v>
      </c>
      <c r="F91" s="94" t="s">
        <v>20</v>
      </c>
      <c r="G91" s="94" t="s">
        <v>217</v>
      </c>
      <c r="H91" s="94" t="s">
        <v>269</v>
      </c>
      <c r="I91" s="94" t="s">
        <v>15</v>
      </c>
      <c r="J91" s="89" t="s">
        <v>158</v>
      </c>
      <c r="K91" s="89"/>
      <c r="L91" s="93">
        <f t="shared" si="12"/>
        <v>195300</v>
      </c>
      <c r="M91" s="93">
        <f t="shared" si="12"/>
        <v>66765.740000000005</v>
      </c>
      <c r="N91" s="93" t="s">
        <v>177</v>
      </c>
    </row>
    <row r="92" spans="3:14" s="44" customFormat="1" ht="30.75" customHeight="1" x14ac:dyDescent="0.25">
      <c r="C92" s="25" t="s">
        <v>266</v>
      </c>
      <c r="D92" s="94" t="s">
        <v>114</v>
      </c>
      <c r="E92" s="94" t="s">
        <v>65</v>
      </c>
      <c r="F92" s="94" t="s">
        <v>20</v>
      </c>
      <c r="G92" s="94" t="s">
        <v>217</v>
      </c>
      <c r="H92" s="94" t="s">
        <v>269</v>
      </c>
      <c r="I92" s="94" t="s">
        <v>20</v>
      </c>
      <c r="J92" s="89" t="s">
        <v>158</v>
      </c>
      <c r="K92" s="89"/>
      <c r="L92" s="93">
        <f>L93+L96</f>
        <v>195300</v>
      </c>
      <c r="M92" s="93">
        <f>M93+M96</f>
        <v>66765.740000000005</v>
      </c>
      <c r="N92" s="93">
        <f t="shared" ref="N92" si="13">N93+N96</f>
        <v>0</v>
      </c>
    </row>
    <row r="93" spans="3:14" s="44" customFormat="1" x14ac:dyDescent="0.25">
      <c r="C93" s="25" t="s">
        <v>267</v>
      </c>
      <c r="D93" s="94" t="s">
        <v>114</v>
      </c>
      <c r="E93" s="94" t="s">
        <v>65</v>
      </c>
      <c r="F93" s="94" t="s">
        <v>20</v>
      </c>
      <c r="G93" s="94" t="s">
        <v>217</v>
      </c>
      <c r="H93" s="94" t="s">
        <v>269</v>
      </c>
      <c r="I93" s="94" t="s">
        <v>20</v>
      </c>
      <c r="J93" s="89" t="s">
        <v>185</v>
      </c>
      <c r="K93" s="89"/>
      <c r="L93" s="93">
        <f>L94</f>
        <v>195300</v>
      </c>
      <c r="M93" s="93">
        <f>M94</f>
        <v>66765.740000000005</v>
      </c>
      <c r="N93" s="93" t="s">
        <v>177</v>
      </c>
    </row>
    <row r="94" spans="3:14" s="44" customFormat="1" ht="19.5" customHeight="1" x14ac:dyDescent="0.25">
      <c r="C94" s="25" t="s">
        <v>268</v>
      </c>
      <c r="D94" s="94" t="s">
        <v>114</v>
      </c>
      <c r="E94" s="94" t="s">
        <v>65</v>
      </c>
      <c r="F94" s="94" t="s">
        <v>20</v>
      </c>
      <c r="G94" s="94" t="s">
        <v>217</v>
      </c>
      <c r="H94" s="94" t="s">
        <v>269</v>
      </c>
      <c r="I94" s="94" t="s">
        <v>20</v>
      </c>
      <c r="J94" s="89" t="s">
        <v>185</v>
      </c>
      <c r="K94" s="89" t="s">
        <v>163</v>
      </c>
      <c r="L94" s="93">
        <f>L95</f>
        <v>195300</v>
      </c>
      <c r="M94" s="93">
        <f>M95</f>
        <v>66765.740000000005</v>
      </c>
      <c r="N94" s="93" t="s">
        <v>177</v>
      </c>
    </row>
    <row r="95" spans="3:14" s="44" customFormat="1" ht="33" customHeight="1" x14ac:dyDescent="0.25">
      <c r="C95" s="25" t="s">
        <v>270</v>
      </c>
      <c r="D95" s="94" t="s">
        <v>114</v>
      </c>
      <c r="E95" s="94" t="s">
        <v>65</v>
      </c>
      <c r="F95" s="94" t="s">
        <v>20</v>
      </c>
      <c r="G95" s="94" t="s">
        <v>217</v>
      </c>
      <c r="H95" s="94" t="s">
        <v>269</v>
      </c>
      <c r="I95" s="94" t="s">
        <v>20</v>
      </c>
      <c r="J95" s="89" t="s">
        <v>185</v>
      </c>
      <c r="K95" s="89" t="s">
        <v>22</v>
      </c>
      <c r="L95" s="93">
        <v>195300</v>
      </c>
      <c r="M95" s="93">
        <v>66765.740000000005</v>
      </c>
      <c r="N95" s="93" t="s">
        <v>177</v>
      </c>
    </row>
    <row r="96" spans="3:14" s="45" customFormat="1" ht="18" customHeight="1" x14ac:dyDescent="0.25">
      <c r="C96" s="25" t="s">
        <v>268</v>
      </c>
      <c r="D96" s="94" t="s">
        <v>114</v>
      </c>
      <c r="E96" s="94" t="s">
        <v>65</v>
      </c>
      <c r="F96" s="94" t="s">
        <v>20</v>
      </c>
      <c r="G96" s="94" t="s">
        <v>217</v>
      </c>
      <c r="H96" s="94" t="s">
        <v>269</v>
      </c>
      <c r="I96" s="94" t="s">
        <v>20</v>
      </c>
      <c r="J96" s="89" t="s">
        <v>287</v>
      </c>
      <c r="K96" s="89" t="s">
        <v>163</v>
      </c>
      <c r="L96" s="93">
        <f>L97</f>
        <v>0</v>
      </c>
      <c r="M96" s="93">
        <f t="shared" ref="M96:N96" si="14">M97</f>
        <v>0</v>
      </c>
      <c r="N96" s="93">
        <f t="shared" si="14"/>
        <v>0</v>
      </c>
    </row>
    <row r="97" spans="3:14" s="45" customFormat="1" ht="33" customHeight="1" x14ac:dyDescent="0.25">
      <c r="C97" s="25" t="s">
        <v>270</v>
      </c>
      <c r="D97" s="94" t="s">
        <v>114</v>
      </c>
      <c r="E97" s="94" t="s">
        <v>65</v>
      </c>
      <c r="F97" s="94" t="s">
        <v>20</v>
      </c>
      <c r="G97" s="94" t="s">
        <v>217</v>
      </c>
      <c r="H97" s="94" t="s">
        <v>269</v>
      </c>
      <c r="I97" s="94" t="s">
        <v>20</v>
      </c>
      <c r="J97" s="89" t="s">
        <v>287</v>
      </c>
      <c r="K97" s="89" t="s">
        <v>22</v>
      </c>
      <c r="L97" s="93">
        <v>0</v>
      </c>
      <c r="M97" s="93">
        <v>0</v>
      </c>
      <c r="N97" s="93">
        <v>0</v>
      </c>
    </row>
    <row r="98" spans="3:14" x14ac:dyDescent="0.25">
      <c r="C98" s="25" t="s">
        <v>138</v>
      </c>
      <c r="D98" s="92">
        <v>605</v>
      </c>
      <c r="E98" s="94" t="s">
        <v>65</v>
      </c>
      <c r="F98" s="94" t="s">
        <v>127</v>
      </c>
      <c r="G98" s="94"/>
      <c r="H98" s="94"/>
      <c r="I98" s="94"/>
      <c r="J98" s="89"/>
      <c r="K98" s="89"/>
      <c r="L98" s="93">
        <f t="shared" ref="L98:M100" si="15">L99</f>
        <v>946416.48</v>
      </c>
      <c r="M98" s="93">
        <f t="shared" si="15"/>
        <v>360147</v>
      </c>
      <c r="N98" s="93">
        <f t="shared" si="1"/>
        <v>38.053754093546637</v>
      </c>
    </row>
    <row r="99" spans="3:14" x14ac:dyDescent="0.25">
      <c r="C99" s="25" t="s">
        <v>155</v>
      </c>
      <c r="D99" s="92">
        <v>605</v>
      </c>
      <c r="E99" s="94" t="s">
        <v>65</v>
      </c>
      <c r="F99" s="94" t="s">
        <v>127</v>
      </c>
      <c r="G99" s="94" t="s">
        <v>156</v>
      </c>
      <c r="H99" s="94" t="s">
        <v>157</v>
      </c>
      <c r="I99" s="94" t="s">
        <v>15</v>
      </c>
      <c r="J99" s="89" t="s">
        <v>158</v>
      </c>
      <c r="K99" s="89"/>
      <c r="L99" s="93">
        <f t="shared" si="15"/>
        <v>946416.48</v>
      </c>
      <c r="M99" s="93">
        <f t="shared" si="15"/>
        <v>360147</v>
      </c>
      <c r="N99" s="93">
        <f t="shared" si="1"/>
        <v>38.053754093546637</v>
      </c>
    </row>
    <row r="100" spans="3:14" ht="45" x14ac:dyDescent="0.25">
      <c r="C100" s="25" t="s">
        <v>183</v>
      </c>
      <c r="D100" s="92">
        <v>605</v>
      </c>
      <c r="E100" s="94" t="s">
        <v>65</v>
      </c>
      <c r="F100" s="94" t="s">
        <v>127</v>
      </c>
      <c r="G100" s="94" t="s">
        <v>156</v>
      </c>
      <c r="H100" s="94" t="s">
        <v>19</v>
      </c>
      <c r="I100" s="94" t="s">
        <v>15</v>
      </c>
      <c r="J100" s="89" t="s">
        <v>158</v>
      </c>
      <c r="K100" s="89"/>
      <c r="L100" s="93">
        <f t="shared" si="15"/>
        <v>946416.48</v>
      </c>
      <c r="M100" s="93">
        <f t="shared" si="15"/>
        <v>360147</v>
      </c>
      <c r="N100" s="93">
        <f t="shared" si="1"/>
        <v>38.053754093546637</v>
      </c>
    </row>
    <row r="101" spans="3:14" ht="16.5" customHeight="1" x14ac:dyDescent="0.25">
      <c r="C101" s="25" t="s">
        <v>205</v>
      </c>
      <c r="D101" s="92">
        <v>605</v>
      </c>
      <c r="E101" s="94" t="s">
        <v>65</v>
      </c>
      <c r="F101" s="94" t="s">
        <v>127</v>
      </c>
      <c r="G101" s="94" t="s">
        <v>156</v>
      </c>
      <c r="H101" s="94" t="s">
        <v>19</v>
      </c>
      <c r="I101" s="94" t="s">
        <v>65</v>
      </c>
      <c r="J101" s="89" t="s">
        <v>158</v>
      </c>
      <c r="K101" s="89"/>
      <c r="L101" s="93">
        <f>L103+L105</f>
        <v>946416.48</v>
      </c>
      <c r="M101" s="93">
        <f>M103+M105</f>
        <v>360147</v>
      </c>
      <c r="N101" s="93">
        <f t="shared" si="1"/>
        <v>38.053754093546637</v>
      </c>
    </row>
    <row r="102" spans="3:14" ht="34.5" customHeight="1" x14ac:dyDescent="0.25">
      <c r="C102" s="25" t="s">
        <v>206</v>
      </c>
      <c r="D102" s="92">
        <v>605</v>
      </c>
      <c r="E102" s="94" t="s">
        <v>65</v>
      </c>
      <c r="F102" s="94" t="s">
        <v>127</v>
      </c>
      <c r="G102" s="94" t="s">
        <v>156</v>
      </c>
      <c r="H102" s="94" t="s">
        <v>19</v>
      </c>
      <c r="I102" s="94" t="s">
        <v>65</v>
      </c>
      <c r="J102" s="89" t="s">
        <v>185</v>
      </c>
      <c r="K102" s="89"/>
      <c r="L102" s="93">
        <f>L103</f>
        <v>639046.48</v>
      </c>
      <c r="M102" s="93">
        <f>M103</f>
        <v>223147</v>
      </c>
      <c r="N102" s="93">
        <f t="shared" si="1"/>
        <v>34.918743312693003</v>
      </c>
    </row>
    <row r="103" spans="3:14" ht="30" x14ac:dyDescent="0.25">
      <c r="C103" s="25" t="s">
        <v>169</v>
      </c>
      <c r="D103" s="92">
        <v>605</v>
      </c>
      <c r="E103" s="94" t="s">
        <v>65</v>
      </c>
      <c r="F103" s="94" t="s">
        <v>127</v>
      </c>
      <c r="G103" s="94" t="s">
        <v>156</v>
      </c>
      <c r="H103" s="94" t="s">
        <v>19</v>
      </c>
      <c r="I103" s="94" t="s">
        <v>65</v>
      </c>
      <c r="J103" s="89" t="s">
        <v>185</v>
      </c>
      <c r="K103" s="89" t="s">
        <v>173</v>
      </c>
      <c r="L103" s="93">
        <f>L104</f>
        <v>639046.48</v>
      </c>
      <c r="M103" s="93">
        <f>M104</f>
        <v>223147</v>
      </c>
      <c r="N103" s="93">
        <f t="shared" si="1"/>
        <v>34.918743312693003</v>
      </c>
    </row>
    <row r="104" spans="3:14" ht="30.75" customHeight="1" x14ac:dyDescent="0.25">
      <c r="C104" s="25" t="s">
        <v>170</v>
      </c>
      <c r="D104" s="92">
        <v>605</v>
      </c>
      <c r="E104" s="94" t="s">
        <v>65</v>
      </c>
      <c r="F104" s="94" t="s">
        <v>127</v>
      </c>
      <c r="G104" s="94" t="s">
        <v>156</v>
      </c>
      <c r="H104" s="94" t="s">
        <v>19</v>
      </c>
      <c r="I104" s="94" t="s">
        <v>65</v>
      </c>
      <c r="J104" s="89" t="s">
        <v>185</v>
      </c>
      <c r="K104" s="89" t="s">
        <v>35</v>
      </c>
      <c r="L104" s="93">
        <v>639046.48</v>
      </c>
      <c r="M104" s="93">
        <v>223147</v>
      </c>
      <c r="N104" s="93">
        <f t="shared" si="1"/>
        <v>34.918743312693003</v>
      </c>
    </row>
    <row r="105" spans="3:14" x14ac:dyDescent="0.25">
      <c r="C105" s="25" t="s">
        <v>208</v>
      </c>
      <c r="D105" s="92">
        <v>605</v>
      </c>
      <c r="E105" s="94" t="s">
        <v>65</v>
      </c>
      <c r="F105" s="94" t="s">
        <v>127</v>
      </c>
      <c r="G105" s="94" t="s">
        <v>156</v>
      </c>
      <c r="H105" s="94" t="s">
        <v>19</v>
      </c>
      <c r="I105" s="94" t="s">
        <v>65</v>
      </c>
      <c r="J105" s="89" t="s">
        <v>185</v>
      </c>
      <c r="K105" s="89" t="s">
        <v>209</v>
      </c>
      <c r="L105" s="93">
        <f>L106</f>
        <v>307370</v>
      </c>
      <c r="M105" s="93">
        <f>M106</f>
        <v>137000</v>
      </c>
      <c r="N105" s="93">
        <f t="shared" si="1"/>
        <v>44.571688844064155</v>
      </c>
    </row>
    <row r="106" spans="3:14" x14ac:dyDescent="0.25">
      <c r="C106" s="25" t="s">
        <v>105</v>
      </c>
      <c r="D106" s="92">
        <v>605</v>
      </c>
      <c r="E106" s="94" t="s">
        <v>65</v>
      </c>
      <c r="F106" s="94" t="s">
        <v>127</v>
      </c>
      <c r="G106" s="94" t="s">
        <v>156</v>
      </c>
      <c r="H106" s="94" t="s">
        <v>19</v>
      </c>
      <c r="I106" s="94" t="s">
        <v>65</v>
      </c>
      <c r="J106" s="89" t="s">
        <v>185</v>
      </c>
      <c r="K106" s="89" t="s">
        <v>210</v>
      </c>
      <c r="L106" s="93">
        <v>307370</v>
      </c>
      <c r="M106" s="93">
        <v>137000</v>
      </c>
      <c r="N106" s="93">
        <f t="shared" si="1"/>
        <v>44.571688844064155</v>
      </c>
    </row>
    <row r="107" spans="3:14" s="45" customFormat="1" ht="18" customHeight="1" x14ac:dyDescent="0.25">
      <c r="C107" s="25" t="s">
        <v>139</v>
      </c>
      <c r="D107" s="92">
        <v>605</v>
      </c>
      <c r="E107" s="94" t="s">
        <v>65</v>
      </c>
      <c r="F107" s="94" t="s">
        <v>123</v>
      </c>
      <c r="G107" s="94"/>
      <c r="H107" s="94"/>
      <c r="I107" s="94"/>
      <c r="J107" s="89"/>
      <c r="K107" s="89"/>
      <c r="L107" s="93">
        <f t="shared" ref="L107:M112" si="16">L108</f>
        <v>35000</v>
      </c>
      <c r="M107" s="93">
        <f t="shared" si="16"/>
        <v>31000</v>
      </c>
      <c r="N107" s="93">
        <v>0</v>
      </c>
    </row>
    <row r="108" spans="3:14" s="45" customFormat="1" x14ac:dyDescent="0.25">
      <c r="C108" s="25" t="s">
        <v>155</v>
      </c>
      <c r="D108" s="92">
        <v>605</v>
      </c>
      <c r="E108" s="94" t="s">
        <v>65</v>
      </c>
      <c r="F108" s="94" t="s">
        <v>123</v>
      </c>
      <c r="G108" s="94" t="s">
        <v>156</v>
      </c>
      <c r="H108" s="94" t="s">
        <v>157</v>
      </c>
      <c r="I108" s="94" t="s">
        <v>15</v>
      </c>
      <c r="J108" s="89" t="s">
        <v>158</v>
      </c>
      <c r="K108" s="89"/>
      <c r="L108" s="93">
        <f t="shared" si="16"/>
        <v>35000</v>
      </c>
      <c r="M108" s="93">
        <f t="shared" si="16"/>
        <v>31000</v>
      </c>
      <c r="N108" s="93">
        <v>0</v>
      </c>
    </row>
    <row r="109" spans="3:14" s="45" customFormat="1" ht="45" x14ac:dyDescent="0.25">
      <c r="C109" s="25" t="s">
        <v>183</v>
      </c>
      <c r="D109" s="92">
        <v>605</v>
      </c>
      <c r="E109" s="94" t="s">
        <v>65</v>
      </c>
      <c r="F109" s="94" t="s">
        <v>123</v>
      </c>
      <c r="G109" s="94" t="s">
        <v>156</v>
      </c>
      <c r="H109" s="94" t="s">
        <v>19</v>
      </c>
      <c r="I109" s="94" t="s">
        <v>15</v>
      </c>
      <c r="J109" s="89" t="s">
        <v>158</v>
      </c>
      <c r="K109" s="89"/>
      <c r="L109" s="93">
        <f t="shared" si="16"/>
        <v>35000</v>
      </c>
      <c r="M109" s="93">
        <f t="shared" si="16"/>
        <v>31000</v>
      </c>
      <c r="N109" s="93">
        <v>0</v>
      </c>
    </row>
    <row r="110" spans="3:14" s="45" customFormat="1" ht="18" customHeight="1" x14ac:dyDescent="0.25">
      <c r="C110" s="25" t="s">
        <v>205</v>
      </c>
      <c r="D110" s="92">
        <v>605</v>
      </c>
      <c r="E110" s="94" t="s">
        <v>65</v>
      </c>
      <c r="F110" s="94" t="s">
        <v>123</v>
      </c>
      <c r="G110" s="94" t="s">
        <v>156</v>
      </c>
      <c r="H110" s="94" t="s">
        <v>19</v>
      </c>
      <c r="I110" s="94" t="s">
        <v>65</v>
      </c>
      <c r="J110" s="89" t="s">
        <v>158</v>
      </c>
      <c r="K110" s="89"/>
      <c r="L110" s="93">
        <f t="shared" si="16"/>
        <v>35000</v>
      </c>
      <c r="M110" s="93">
        <f t="shared" si="16"/>
        <v>31000</v>
      </c>
      <c r="N110" s="93">
        <v>0</v>
      </c>
    </row>
    <row r="111" spans="3:14" s="45" customFormat="1" ht="19.5" customHeight="1" x14ac:dyDescent="0.25">
      <c r="C111" s="25" t="s">
        <v>271</v>
      </c>
      <c r="D111" s="92">
        <v>605</v>
      </c>
      <c r="E111" s="94" t="s">
        <v>65</v>
      </c>
      <c r="F111" s="94" t="s">
        <v>123</v>
      </c>
      <c r="G111" s="94" t="s">
        <v>156</v>
      </c>
      <c r="H111" s="94" t="s">
        <v>19</v>
      </c>
      <c r="I111" s="94" t="s">
        <v>65</v>
      </c>
      <c r="J111" s="89" t="s">
        <v>190</v>
      </c>
      <c r="K111" s="89"/>
      <c r="L111" s="93">
        <f t="shared" si="16"/>
        <v>35000</v>
      </c>
      <c r="M111" s="93">
        <f t="shared" si="16"/>
        <v>31000</v>
      </c>
      <c r="N111" s="93">
        <v>0</v>
      </c>
    </row>
    <row r="112" spans="3:14" s="45" customFormat="1" x14ac:dyDescent="0.25">
      <c r="C112" s="25" t="s">
        <v>262</v>
      </c>
      <c r="D112" s="92">
        <v>605</v>
      </c>
      <c r="E112" s="94" t="s">
        <v>65</v>
      </c>
      <c r="F112" s="94" t="s">
        <v>123</v>
      </c>
      <c r="G112" s="94" t="s">
        <v>156</v>
      </c>
      <c r="H112" s="94" t="s">
        <v>19</v>
      </c>
      <c r="I112" s="94" t="s">
        <v>65</v>
      </c>
      <c r="J112" s="89" t="s">
        <v>190</v>
      </c>
      <c r="K112" s="89" t="s">
        <v>173</v>
      </c>
      <c r="L112" s="93">
        <f t="shared" si="16"/>
        <v>35000</v>
      </c>
      <c r="M112" s="93">
        <f t="shared" si="16"/>
        <v>31000</v>
      </c>
      <c r="N112" s="93">
        <v>0</v>
      </c>
    </row>
    <row r="113" spans="3:14" s="45" customFormat="1" x14ac:dyDescent="0.25">
      <c r="C113" s="25" t="s">
        <v>263</v>
      </c>
      <c r="D113" s="92">
        <v>605</v>
      </c>
      <c r="E113" s="94" t="s">
        <v>65</v>
      </c>
      <c r="F113" s="94" t="s">
        <v>123</v>
      </c>
      <c r="G113" s="94" t="s">
        <v>156</v>
      </c>
      <c r="H113" s="94" t="s">
        <v>19</v>
      </c>
      <c r="I113" s="94" t="s">
        <v>65</v>
      </c>
      <c r="J113" s="89" t="s">
        <v>190</v>
      </c>
      <c r="K113" s="89" t="s">
        <v>35</v>
      </c>
      <c r="L113" s="93">
        <v>35000</v>
      </c>
      <c r="M113" s="93">
        <v>31000</v>
      </c>
      <c r="N113" s="93">
        <v>0</v>
      </c>
    </row>
    <row r="114" spans="3:14" ht="18.75" customHeight="1" x14ac:dyDescent="0.25">
      <c r="C114" s="25" t="s">
        <v>273</v>
      </c>
      <c r="D114" s="99">
        <v>605</v>
      </c>
      <c r="E114" s="100" t="s">
        <v>49</v>
      </c>
      <c r="F114" s="101"/>
      <c r="G114" s="101"/>
      <c r="H114" s="94"/>
      <c r="I114" s="94"/>
      <c r="J114" s="89"/>
      <c r="K114" s="89"/>
      <c r="L114" s="93">
        <f t="shared" ref="L114:M117" si="17">L115</f>
        <v>138000</v>
      </c>
      <c r="M114" s="93">
        <f t="shared" si="17"/>
        <v>19336.849999999999</v>
      </c>
      <c r="N114" s="93">
        <f t="shared" si="1"/>
        <v>14.012210144927534</v>
      </c>
    </row>
    <row r="115" spans="3:14" x14ac:dyDescent="0.25">
      <c r="C115" s="3" t="s">
        <v>141</v>
      </c>
      <c r="D115" s="92">
        <v>605</v>
      </c>
      <c r="E115" s="94" t="s">
        <v>49</v>
      </c>
      <c r="F115" s="94" t="s">
        <v>32</v>
      </c>
      <c r="G115" s="94"/>
      <c r="H115" s="94"/>
      <c r="I115" s="94"/>
      <c r="J115" s="89"/>
      <c r="K115" s="89"/>
      <c r="L115" s="93">
        <f t="shared" si="17"/>
        <v>138000</v>
      </c>
      <c r="M115" s="93">
        <f t="shared" si="17"/>
        <v>19336.849999999999</v>
      </c>
      <c r="N115" s="93">
        <f t="shared" si="1"/>
        <v>14.012210144927534</v>
      </c>
    </row>
    <row r="116" spans="3:14" ht="32.25" customHeight="1" x14ac:dyDescent="0.25">
      <c r="C116" s="25" t="s">
        <v>216</v>
      </c>
      <c r="D116" s="92">
        <v>605</v>
      </c>
      <c r="E116" s="94" t="s">
        <v>49</v>
      </c>
      <c r="F116" s="94" t="s">
        <v>32</v>
      </c>
      <c r="G116" s="94" t="s">
        <v>217</v>
      </c>
      <c r="H116" s="94" t="s">
        <v>157</v>
      </c>
      <c r="I116" s="94" t="s">
        <v>15</v>
      </c>
      <c r="J116" s="89" t="s">
        <v>158</v>
      </c>
      <c r="K116" s="89"/>
      <c r="L116" s="93">
        <f>L117+L128</f>
        <v>138000</v>
      </c>
      <c r="M116" s="93">
        <f>M117+M128</f>
        <v>19336.849999999999</v>
      </c>
      <c r="N116" s="93">
        <f t="shared" si="1"/>
        <v>14.012210144927534</v>
      </c>
    </row>
    <row r="117" spans="3:14" ht="48.75" customHeight="1" x14ac:dyDescent="0.25">
      <c r="C117" s="25" t="s">
        <v>274</v>
      </c>
      <c r="D117" s="92">
        <v>605</v>
      </c>
      <c r="E117" s="94" t="s">
        <v>49</v>
      </c>
      <c r="F117" s="94" t="s">
        <v>32</v>
      </c>
      <c r="G117" s="94" t="s">
        <v>217</v>
      </c>
      <c r="H117" s="94" t="s">
        <v>272</v>
      </c>
      <c r="I117" s="94" t="s">
        <v>15</v>
      </c>
      <c r="J117" s="89" t="s">
        <v>158</v>
      </c>
      <c r="K117" s="89"/>
      <c r="L117" s="93">
        <f t="shared" si="17"/>
        <v>138000</v>
      </c>
      <c r="M117" s="93">
        <f t="shared" si="17"/>
        <v>19336.849999999999</v>
      </c>
      <c r="N117" s="93">
        <f t="shared" si="1"/>
        <v>14.012210144927534</v>
      </c>
    </row>
    <row r="118" spans="3:14" ht="18" customHeight="1" x14ac:dyDescent="0.25">
      <c r="C118" s="25" t="s">
        <v>211</v>
      </c>
      <c r="D118" s="92">
        <v>605</v>
      </c>
      <c r="E118" s="94" t="s">
        <v>49</v>
      </c>
      <c r="F118" s="94" t="s">
        <v>32</v>
      </c>
      <c r="G118" s="94" t="s">
        <v>217</v>
      </c>
      <c r="H118" s="94" t="s">
        <v>272</v>
      </c>
      <c r="I118" s="94" t="s">
        <v>20</v>
      </c>
      <c r="J118" s="89" t="s">
        <v>158</v>
      </c>
      <c r="K118" s="89"/>
      <c r="L118" s="93">
        <f>L119+L122+L125</f>
        <v>138000</v>
      </c>
      <c r="M118" s="93">
        <f>M119+M122+M125</f>
        <v>19336.849999999999</v>
      </c>
      <c r="N118" s="93">
        <f t="shared" si="1"/>
        <v>14.012210144927534</v>
      </c>
    </row>
    <row r="119" spans="3:14" s="45" customFormat="1" x14ac:dyDescent="0.25">
      <c r="C119" s="25" t="s">
        <v>275</v>
      </c>
      <c r="D119" s="92">
        <v>605</v>
      </c>
      <c r="E119" s="94" t="s">
        <v>49</v>
      </c>
      <c r="F119" s="94" t="s">
        <v>32</v>
      </c>
      <c r="G119" s="94" t="s">
        <v>217</v>
      </c>
      <c r="H119" s="94" t="s">
        <v>272</v>
      </c>
      <c r="I119" s="94" t="s">
        <v>20</v>
      </c>
      <c r="J119" s="89" t="s">
        <v>185</v>
      </c>
      <c r="K119" s="89"/>
      <c r="L119" s="93">
        <f>L120</f>
        <v>80000</v>
      </c>
      <c r="M119" s="93">
        <f>M120</f>
        <v>8392.85</v>
      </c>
      <c r="N119" s="93">
        <f t="shared" si="1"/>
        <v>10.4910625</v>
      </c>
    </row>
    <row r="120" spans="3:14" s="45" customFormat="1" x14ac:dyDescent="0.25">
      <c r="C120" s="25" t="s">
        <v>212</v>
      </c>
      <c r="D120" s="92">
        <v>605</v>
      </c>
      <c r="E120" s="94" t="s">
        <v>49</v>
      </c>
      <c r="F120" s="94" t="s">
        <v>32</v>
      </c>
      <c r="G120" s="94" t="s">
        <v>217</v>
      </c>
      <c r="H120" s="94" t="s">
        <v>272</v>
      </c>
      <c r="I120" s="94" t="s">
        <v>20</v>
      </c>
      <c r="J120" s="89" t="s">
        <v>185</v>
      </c>
      <c r="K120" s="89" t="s">
        <v>173</v>
      </c>
      <c r="L120" s="93">
        <f>L121</f>
        <v>80000</v>
      </c>
      <c r="M120" s="93">
        <f>M121</f>
        <v>8392.85</v>
      </c>
      <c r="N120" s="93">
        <f t="shared" si="1"/>
        <v>10.4910625</v>
      </c>
    </row>
    <row r="121" spans="3:14" s="45" customFormat="1" x14ac:dyDescent="0.25">
      <c r="C121" s="25" t="s">
        <v>262</v>
      </c>
      <c r="D121" s="92">
        <v>605</v>
      </c>
      <c r="E121" s="94" t="s">
        <v>49</v>
      </c>
      <c r="F121" s="94" t="s">
        <v>32</v>
      </c>
      <c r="G121" s="94" t="s">
        <v>217</v>
      </c>
      <c r="H121" s="94" t="s">
        <v>272</v>
      </c>
      <c r="I121" s="94" t="s">
        <v>20</v>
      </c>
      <c r="J121" s="89" t="s">
        <v>185</v>
      </c>
      <c r="K121" s="89" t="s">
        <v>35</v>
      </c>
      <c r="L121" s="93">
        <v>80000</v>
      </c>
      <c r="M121" s="93">
        <v>8392.85</v>
      </c>
      <c r="N121" s="93">
        <f t="shared" si="1"/>
        <v>10.4910625</v>
      </c>
    </row>
    <row r="122" spans="3:14" s="45" customFormat="1" x14ac:dyDescent="0.25">
      <c r="C122" s="25" t="s">
        <v>277</v>
      </c>
      <c r="D122" s="92">
        <v>605</v>
      </c>
      <c r="E122" s="94" t="s">
        <v>49</v>
      </c>
      <c r="F122" s="94" t="s">
        <v>32</v>
      </c>
      <c r="G122" s="94" t="s">
        <v>217</v>
      </c>
      <c r="H122" s="94" t="s">
        <v>272</v>
      </c>
      <c r="I122" s="94" t="s">
        <v>20</v>
      </c>
      <c r="J122" s="89" t="s">
        <v>190</v>
      </c>
      <c r="K122" s="89"/>
      <c r="L122" s="93">
        <f>L123</f>
        <v>55000</v>
      </c>
      <c r="M122" s="93">
        <f>M123</f>
        <v>10944</v>
      </c>
      <c r="N122" s="93">
        <f t="shared" si="1"/>
        <v>19.898181818181818</v>
      </c>
    </row>
    <row r="123" spans="3:14" s="45" customFormat="1" x14ac:dyDescent="0.25">
      <c r="C123" s="25" t="s">
        <v>276</v>
      </c>
      <c r="D123" s="92">
        <v>605</v>
      </c>
      <c r="E123" s="94" t="s">
        <v>49</v>
      </c>
      <c r="F123" s="94" t="s">
        <v>32</v>
      </c>
      <c r="G123" s="94" t="s">
        <v>217</v>
      </c>
      <c r="H123" s="94" t="s">
        <v>272</v>
      </c>
      <c r="I123" s="94" t="s">
        <v>20</v>
      </c>
      <c r="J123" s="89" t="s">
        <v>190</v>
      </c>
      <c r="K123" s="89" t="s">
        <v>173</v>
      </c>
      <c r="L123" s="93">
        <f>L124</f>
        <v>55000</v>
      </c>
      <c r="M123" s="93">
        <f>M124</f>
        <v>10944</v>
      </c>
      <c r="N123" s="93">
        <f t="shared" si="1"/>
        <v>19.898181818181818</v>
      </c>
    </row>
    <row r="124" spans="3:14" s="45" customFormat="1" ht="15.75" customHeight="1" x14ac:dyDescent="0.25">
      <c r="C124" s="25" t="s">
        <v>278</v>
      </c>
      <c r="D124" s="92">
        <v>605</v>
      </c>
      <c r="E124" s="94" t="s">
        <v>49</v>
      </c>
      <c r="F124" s="94" t="s">
        <v>32</v>
      </c>
      <c r="G124" s="94" t="s">
        <v>217</v>
      </c>
      <c r="H124" s="94" t="s">
        <v>272</v>
      </c>
      <c r="I124" s="94" t="s">
        <v>20</v>
      </c>
      <c r="J124" s="89" t="s">
        <v>190</v>
      </c>
      <c r="K124" s="89" t="s">
        <v>35</v>
      </c>
      <c r="L124" s="93">
        <v>55000</v>
      </c>
      <c r="M124" s="93">
        <v>10944</v>
      </c>
      <c r="N124" s="93">
        <f t="shared" si="1"/>
        <v>19.898181818181818</v>
      </c>
    </row>
    <row r="125" spans="3:14" s="45" customFormat="1" ht="18.75" customHeight="1" x14ac:dyDescent="0.25">
      <c r="C125" s="25" t="s">
        <v>279</v>
      </c>
      <c r="D125" s="92">
        <v>605</v>
      </c>
      <c r="E125" s="94" t="s">
        <v>49</v>
      </c>
      <c r="F125" s="94" t="s">
        <v>32</v>
      </c>
      <c r="G125" s="94" t="s">
        <v>217</v>
      </c>
      <c r="H125" s="94" t="s">
        <v>272</v>
      </c>
      <c r="I125" s="94" t="s">
        <v>20</v>
      </c>
      <c r="J125" s="89" t="s">
        <v>201</v>
      </c>
      <c r="K125" s="89"/>
      <c r="L125" s="93">
        <f>L126</f>
        <v>3000</v>
      </c>
      <c r="M125" s="93">
        <f>M126</f>
        <v>0</v>
      </c>
      <c r="N125" s="93">
        <f t="shared" si="1"/>
        <v>0</v>
      </c>
    </row>
    <row r="126" spans="3:14" s="45" customFormat="1" x14ac:dyDescent="0.25">
      <c r="C126" s="25" t="s">
        <v>262</v>
      </c>
      <c r="D126" s="92">
        <v>605</v>
      </c>
      <c r="E126" s="94" t="s">
        <v>49</v>
      </c>
      <c r="F126" s="94" t="s">
        <v>32</v>
      </c>
      <c r="G126" s="94" t="s">
        <v>217</v>
      </c>
      <c r="H126" s="94" t="s">
        <v>272</v>
      </c>
      <c r="I126" s="94" t="s">
        <v>20</v>
      </c>
      <c r="J126" s="89" t="s">
        <v>201</v>
      </c>
      <c r="K126" s="89" t="s">
        <v>173</v>
      </c>
      <c r="L126" s="93">
        <f>L127</f>
        <v>3000</v>
      </c>
      <c r="M126" s="93">
        <f>M127</f>
        <v>0</v>
      </c>
      <c r="N126" s="93">
        <f t="shared" si="1"/>
        <v>0</v>
      </c>
    </row>
    <row r="127" spans="3:14" s="45" customFormat="1" x14ac:dyDescent="0.25">
      <c r="C127" s="25" t="s">
        <v>263</v>
      </c>
      <c r="D127" s="92">
        <v>605</v>
      </c>
      <c r="E127" s="94" t="s">
        <v>49</v>
      </c>
      <c r="F127" s="94" t="s">
        <v>32</v>
      </c>
      <c r="G127" s="94" t="s">
        <v>217</v>
      </c>
      <c r="H127" s="94" t="s">
        <v>272</v>
      </c>
      <c r="I127" s="94" t="s">
        <v>20</v>
      </c>
      <c r="J127" s="89" t="s">
        <v>201</v>
      </c>
      <c r="K127" s="89" t="s">
        <v>35</v>
      </c>
      <c r="L127" s="93">
        <v>3000</v>
      </c>
      <c r="M127" s="93">
        <v>0</v>
      </c>
      <c r="N127" s="93">
        <f t="shared" si="1"/>
        <v>0</v>
      </c>
    </row>
    <row r="128" spans="3:14" s="45" customFormat="1" ht="45" x14ac:dyDescent="0.25">
      <c r="C128" s="25" t="s">
        <v>288</v>
      </c>
      <c r="D128" s="92">
        <v>605</v>
      </c>
      <c r="E128" s="94" t="s">
        <v>49</v>
      </c>
      <c r="F128" s="94" t="s">
        <v>32</v>
      </c>
      <c r="G128" s="94" t="s">
        <v>217</v>
      </c>
      <c r="H128" s="94" t="s">
        <v>290</v>
      </c>
      <c r="I128" s="94" t="s">
        <v>20</v>
      </c>
      <c r="J128" s="89" t="s">
        <v>185</v>
      </c>
      <c r="K128" s="89" t="s">
        <v>173</v>
      </c>
      <c r="L128" s="93">
        <f>L129</f>
        <v>0</v>
      </c>
      <c r="M128" s="93">
        <f>M129</f>
        <v>0</v>
      </c>
      <c r="N128" s="93" t="e">
        <f t="shared" si="1"/>
        <v>#DIV/0!</v>
      </c>
    </row>
    <row r="129" spans="3:14" s="45" customFormat="1" ht="45" x14ac:dyDescent="0.25">
      <c r="C129" s="25" t="s">
        <v>289</v>
      </c>
      <c r="D129" s="92">
        <v>605</v>
      </c>
      <c r="E129" s="94" t="s">
        <v>49</v>
      </c>
      <c r="F129" s="94" t="s">
        <v>32</v>
      </c>
      <c r="G129" s="94" t="s">
        <v>217</v>
      </c>
      <c r="H129" s="94" t="s">
        <v>290</v>
      </c>
      <c r="I129" s="94" t="s">
        <v>20</v>
      </c>
      <c r="J129" s="89" t="s">
        <v>185</v>
      </c>
      <c r="K129" s="89" t="s">
        <v>35</v>
      </c>
      <c r="L129" s="93">
        <v>0</v>
      </c>
      <c r="M129" s="93">
        <v>0</v>
      </c>
      <c r="N129" s="93" t="e">
        <f t="shared" si="1"/>
        <v>#DIV/0!</v>
      </c>
    </row>
    <row r="130" spans="3:14" x14ac:dyDescent="0.25">
      <c r="C130" s="25" t="s">
        <v>142</v>
      </c>
      <c r="D130" s="92">
        <v>605</v>
      </c>
      <c r="E130" s="94" t="s">
        <v>128</v>
      </c>
      <c r="F130" s="94" t="s">
        <v>15</v>
      </c>
      <c r="G130" s="94"/>
      <c r="H130" s="94"/>
      <c r="I130" s="94"/>
      <c r="J130" s="89"/>
      <c r="K130" s="89"/>
      <c r="L130" s="93">
        <f t="shared" ref="L130:M136" si="18">L131</f>
        <v>10000</v>
      </c>
      <c r="M130" s="93">
        <f t="shared" si="18"/>
        <v>0</v>
      </c>
      <c r="N130" s="93">
        <f t="shared" si="1"/>
        <v>0</v>
      </c>
    </row>
    <row r="131" spans="3:14" x14ac:dyDescent="0.25">
      <c r="C131" s="25" t="s">
        <v>213</v>
      </c>
      <c r="D131" s="92">
        <v>605</v>
      </c>
      <c r="E131" s="94" t="s">
        <v>128</v>
      </c>
      <c r="F131" s="94" t="s">
        <v>128</v>
      </c>
      <c r="G131" s="94"/>
      <c r="H131" s="94"/>
      <c r="I131" s="94"/>
      <c r="J131" s="89"/>
      <c r="K131" s="89"/>
      <c r="L131" s="93">
        <f t="shared" si="18"/>
        <v>10000</v>
      </c>
      <c r="M131" s="93">
        <f t="shared" si="18"/>
        <v>0</v>
      </c>
      <c r="N131" s="93">
        <f t="shared" si="1"/>
        <v>0</v>
      </c>
    </row>
    <row r="132" spans="3:14" x14ac:dyDescent="0.25">
      <c r="C132" s="25" t="s">
        <v>155</v>
      </c>
      <c r="D132" s="92">
        <v>605</v>
      </c>
      <c r="E132" s="94" t="s">
        <v>128</v>
      </c>
      <c r="F132" s="94" t="s">
        <v>128</v>
      </c>
      <c r="G132" s="94" t="s">
        <v>156</v>
      </c>
      <c r="H132" s="94" t="s">
        <v>157</v>
      </c>
      <c r="I132" s="94" t="s">
        <v>15</v>
      </c>
      <c r="J132" s="89" t="s">
        <v>158</v>
      </c>
      <c r="K132" s="89"/>
      <c r="L132" s="93">
        <f t="shared" si="18"/>
        <v>10000</v>
      </c>
      <c r="M132" s="93">
        <f t="shared" si="18"/>
        <v>0</v>
      </c>
      <c r="N132" s="93">
        <f t="shared" si="1"/>
        <v>0</v>
      </c>
    </row>
    <row r="133" spans="3:14" ht="45" x14ac:dyDescent="0.25">
      <c r="C133" s="25" t="s">
        <v>191</v>
      </c>
      <c r="D133" s="92">
        <v>605</v>
      </c>
      <c r="E133" s="94" t="s">
        <v>128</v>
      </c>
      <c r="F133" s="94" t="s">
        <v>128</v>
      </c>
      <c r="G133" s="94" t="s">
        <v>156</v>
      </c>
      <c r="H133" s="94" t="s">
        <v>19</v>
      </c>
      <c r="I133" s="94" t="s">
        <v>15</v>
      </c>
      <c r="J133" s="89" t="s">
        <v>158</v>
      </c>
      <c r="K133" s="89"/>
      <c r="L133" s="93">
        <f t="shared" si="18"/>
        <v>10000</v>
      </c>
      <c r="M133" s="93">
        <f t="shared" si="18"/>
        <v>0</v>
      </c>
      <c r="N133" s="93">
        <f t="shared" si="1"/>
        <v>0</v>
      </c>
    </row>
    <row r="134" spans="3:14" x14ac:dyDescent="0.25">
      <c r="C134" s="25" t="s">
        <v>214</v>
      </c>
      <c r="D134" s="92">
        <v>605</v>
      </c>
      <c r="E134" s="94" t="s">
        <v>128</v>
      </c>
      <c r="F134" s="94" t="s">
        <v>128</v>
      </c>
      <c r="G134" s="94" t="s">
        <v>156</v>
      </c>
      <c r="H134" s="94" t="s">
        <v>19</v>
      </c>
      <c r="I134" s="94" t="s">
        <v>128</v>
      </c>
      <c r="J134" s="89" t="s">
        <v>158</v>
      </c>
      <c r="K134" s="89"/>
      <c r="L134" s="93">
        <f t="shared" si="18"/>
        <v>10000</v>
      </c>
      <c r="M134" s="93">
        <f t="shared" si="18"/>
        <v>0</v>
      </c>
      <c r="N134" s="93">
        <f t="shared" si="1"/>
        <v>0</v>
      </c>
    </row>
    <row r="135" spans="3:14" ht="18" customHeight="1" x14ac:dyDescent="0.25">
      <c r="C135" s="25" t="s">
        <v>215</v>
      </c>
      <c r="D135" s="92">
        <v>605</v>
      </c>
      <c r="E135" s="94" t="s">
        <v>128</v>
      </c>
      <c r="F135" s="94" t="s">
        <v>128</v>
      </c>
      <c r="G135" s="94" t="s">
        <v>156</v>
      </c>
      <c r="H135" s="94" t="s">
        <v>19</v>
      </c>
      <c r="I135" s="94" t="s">
        <v>128</v>
      </c>
      <c r="J135" s="89" t="s">
        <v>185</v>
      </c>
      <c r="K135" s="89"/>
      <c r="L135" s="93">
        <f t="shared" si="18"/>
        <v>10000</v>
      </c>
      <c r="M135" s="93">
        <f t="shared" si="18"/>
        <v>0</v>
      </c>
      <c r="N135" s="93">
        <f t="shared" si="1"/>
        <v>0</v>
      </c>
    </row>
    <row r="136" spans="3:14" ht="30" x14ac:dyDescent="0.25">
      <c r="C136" s="25" t="s">
        <v>169</v>
      </c>
      <c r="D136" s="92">
        <v>605</v>
      </c>
      <c r="E136" s="94" t="s">
        <v>128</v>
      </c>
      <c r="F136" s="94" t="s">
        <v>128</v>
      </c>
      <c r="G136" s="94" t="s">
        <v>156</v>
      </c>
      <c r="H136" s="94" t="s">
        <v>19</v>
      </c>
      <c r="I136" s="94" t="s">
        <v>128</v>
      </c>
      <c r="J136" s="89" t="s">
        <v>185</v>
      </c>
      <c r="K136" s="89" t="s">
        <v>173</v>
      </c>
      <c r="L136" s="93">
        <f t="shared" si="18"/>
        <v>10000</v>
      </c>
      <c r="M136" s="93">
        <f t="shared" si="18"/>
        <v>0</v>
      </c>
      <c r="N136" s="93">
        <f t="shared" si="1"/>
        <v>0</v>
      </c>
    </row>
    <row r="137" spans="3:14" ht="32.25" customHeight="1" x14ac:dyDescent="0.25">
      <c r="C137" s="25" t="s">
        <v>170</v>
      </c>
      <c r="D137" s="92">
        <v>605</v>
      </c>
      <c r="E137" s="94" t="s">
        <v>128</v>
      </c>
      <c r="F137" s="94" t="s">
        <v>128</v>
      </c>
      <c r="G137" s="94" t="s">
        <v>156</v>
      </c>
      <c r="H137" s="94" t="s">
        <v>19</v>
      </c>
      <c r="I137" s="94" t="s">
        <v>128</v>
      </c>
      <c r="J137" s="89" t="s">
        <v>185</v>
      </c>
      <c r="K137" s="89" t="s">
        <v>35</v>
      </c>
      <c r="L137" s="93">
        <v>10000</v>
      </c>
      <c r="M137" s="93">
        <v>0</v>
      </c>
      <c r="N137" s="93">
        <f t="shared" si="1"/>
        <v>0</v>
      </c>
    </row>
    <row r="138" spans="3:14" x14ac:dyDescent="0.25">
      <c r="C138" s="25" t="s">
        <v>144</v>
      </c>
      <c r="D138" s="92">
        <v>605</v>
      </c>
      <c r="E138" s="94" t="s">
        <v>63</v>
      </c>
      <c r="F138" s="94" t="s">
        <v>15</v>
      </c>
      <c r="G138" s="94"/>
      <c r="H138" s="94"/>
      <c r="I138" s="94"/>
      <c r="J138" s="89"/>
      <c r="K138" s="89"/>
      <c r="L138" s="93">
        <f t="shared" ref="L138:M141" si="19">L139</f>
        <v>6732883.0700000003</v>
      </c>
      <c r="M138" s="93">
        <f t="shared" si="19"/>
        <v>1304272.04</v>
      </c>
      <c r="N138" s="93">
        <f t="shared" si="1"/>
        <v>19.371672230749137</v>
      </c>
    </row>
    <row r="139" spans="3:14" x14ac:dyDescent="0.25">
      <c r="C139" s="25" t="s">
        <v>145</v>
      </c>
      <c r="D139" s="92">
        <v>605</v>
      </c>
      <c r="E139" s="94" t="s">
        <v>63</v>
      </c>
      <c r="F139" s="94" t="s">
        <v>20</v>
      </c>
      <c r="G139" s="94"/>
      <c r="H139" s="94"/>
      <c r="I139" s="94"/>
      <c r="J139" s="89"/>
      <c r="K139" s="89"/>
      <c r="L139" s="93">
        <f t="shared" si="19"/>
        <v>6732883.0700000003</v>
      </c>
      <c r="M139" s="93">
        <f t="shared" si="19"/>
        <v>1304272.04</v>
      </c>
      <c r="N139" s="93">
        <f t="shared" si="1"/>
        <v>19.371672230749137</v>
      </c>
    </row>
    <row r="140" spans="3:14" ht="34.5" customHeight="1" x14ac:dyDescent="0.25">
      <c r="C140" s="25" t="s">
        <v>216</v>
      </c>
      <c r="D140" s="92">
        <v>605</v>
      </c>
      <c r="E140" s="94" t="s">
        <v>63</v>
      </c>
      <c r="F140" s="94" t="s">
        <v>20</v>
      </c>
      <c r="G140" s="94" t="s">
        <v>217</v>
      </c>
      <c r="H140" s="94" t="s">
        <v>157</v>
      </c>
      <c r="I140" s="94" t="s">
        <v>15</v>
      </c>
      <c r="J140" s="89" t="s">
        <v>158</v>
      </c>
      <c r="K140" s="89"/>
      <c r="L140" s="93">
        <f>L141+L165+L167</f>
        <v>6732883.0700000003</v>
      </c>
      <c r="M140" s="93">
        <f t="shared" si="19"/>
        <v>1304272.04</v>
      </c>
      <c r="N140" s="93">
        <f t="shared" si="1"/>
        <v>19.371672230749137</v>
      </c>
    </row>
    <row r="141" spans="3:14" ht="31.5" customHeight="1" x14ac:dyDescent="0.25">
      <c r="C141" s="25" t="s">
        <v>218</v>
      </c>
      <c r="D141" s="92">
        <v>605</v>
      </c>
      <c r="E141" s="94" t="s">
        <v>63</v>
      </c>
      <c r="F141" s="94" t="s">
        <v>20</v>
      </c>
      <c r="G141" s="94" t="s">
        <v>217</v>
      </c>
      <c r="H141" s="94" t="s">
        <v>19</v>
      </c>
      <c r="I141" s="94" t="s">
        <v>15</v>
      </c>
      <c r="J141" s="89" t="s">
        <v>158</v>
      </c>
      <c r="K141" s="89"/>
      <c r="L141" s="93">
        <f t="shared" si="19"/>
        <v>3277122.21</v>
      </c>
      <c r="M141" s="93">
        <f t="shared" si="19"/>
        <v>1304272.04</v>
      </c>
      <c r="N141" s="93">
        <f t="shared" si="1"/>
        <v>39.79931038336224</v>
      </c>
    </row>
    <row r="142" spans="3:14" x14ac:dyDescent="0.25">
      <c r="C142" s="25" t="s">
        <v>219</v>
      </c>
      <c r="D142" s="92">
        <v>605</v>
      </c>
      <c r="E142" s="94" t="s">
        <v>63</v>
      </c>
      <c r="F142" s="94" t="s">
        <v>20</v>
      </c>
      <c r="G142" s="94" t="s">
        <v>217</v>
      </c>
      <c r="H142" s="94" t="s">
        <v>19</v>
      </c>
      <c r="I142" s="94" t="s">
        <v>20</v>
      </c>
      <c r="J142" s="89" t="s">
        <v>158</v>
      </c>
      <c r="K142" s="89"/>
      <c r="L142" s="93">
        <f>L143+L148+L151+L156+L160</f>
        <v>3277122.21</v>
      </c>
      <c r="M142" s="93">
        <f t="shared" ref="M142" si="20">M143+M148+M151+M156</f>
        <v>1304272.04</v>
      </c>
      <c r="N142" s="93">
        <f t="shared" si="1"/>
        <v>39.79931038336224</v>
      </c>
    </row>
    <row r="143" spans="3:14" ht="18.75" customHeight="1" x14ac:dyDescent="0.25">
      <c r="C143" s="25" t="s">
        <v>220</v>
      </c>
      <c r="D143" s="92">
        <v>605</v>
      </c>
      <c r="E143" s="94" t="s">
        <v>63</v>
      </c>
      <c r="F143" s="94" t="s">
        <v>20</v>
      </c>
      <c r="G143" s="94" t="s">
        <v>217</v>
      </c>
      <c r="H143" s="94" t="s">
        <v>19</v>
      </c>
      <c r="I143" s="94" t="s">
        <v>20</v>
      </c>
      <c r="J143" s="89" t="s">
        <v>185</v>
      </c>
      <c r="K143" s="89"/>
      <c r="L143" s="93">
        <f>L144+L146</f>
        <v>1025670.21</v>
      </c>
      <c r="M143" s="93">
        <f t="shared" ref="M143:N143" si="21">M144+M146</f>
        <v>270474.18</v>
      </c>
      <c r="N143" s="93">
        <f t="shared" si="21"/>
        <v>51.871331708765105</v>
      </c>
    </row>
    <row r="144" spans="3:14" ht="18" customHeight="1" x14ac:dyDescent="0.25">
      <c r="C144" s="25" t="s">
        <v>169</v>
      </c>
      <c r="D144" s="92">
        <v>605</v>
      </c>
      <c r="E144" s="94" t="s">
        <v>63</v>
      </c>
      <c r="F144" s="94" t="s">
        <v>20</v>
      </c>
      <c r="G144" s="94" t="s">
        <v>217</v>
      </c>
      <c r="H144" s="94" t="s">
        <v>19</v>
      </c>
      <c r="I144" s="94" t="s">
        <v>20</v>
      </c>
      <c r="J144" s="89" t="s">
        <v>185</v>
      </c>
      <c r="K144" s="89" t="s">
        <v>173</v>
      </c>
      <c r="L144" s="93">
        <f>L145</f>
        <v>1024670.21</v>
      </c>
      <c r="M144" s="93">
        <f>M145</f>
        <v>270219.18</v>
      </c>
      <c r="N144" s="93">
        <f>M144/L144*100</f>
        <v>26.371331708765105</v>
      </c>
    </row>
    <row r="145" spans="3:14" ht="33" customHeight="1" x14ac:dyDescent="0.25">
      <c r="C145" s="25" t="s">
        <v>170</v>
      </c>
      <c r="D145" s="92">
        <v>605</v>
      </c>
      <c r="E145" s="94" t="s">
        <v>63</v>
      </c>
      <c r="F145" s="94" t="s">
        <v>20</v>
      </c>
      <c r="G145" s="94" t="s">
        <v>217</v>
      </c>
      <c r="H145" s="94" t="s">
        <v>19</v>
      </c>
      <c r="I145" s="94" t="s">
        <v>20</v>
      </c>
      <c r="J145" s="89" t="s">
        <v>185</v>
      </c>
      <c r="K145" s="89" t="s">
        <v>35</v>
      </c>
      <c r="L145" s="93">
        <v>1024670.21</v>
      </c>
      <c r="M145" s="93">
        <v>270219.18</v>
      </c>
      <c r="N145" s="93">
        <f t="shared" si="1"/>
        <v>26.371331708765105</v>
      </c>
    </row>
    <row r="146" spans="3:14" x14ac:dyDescent="0.25">
      <c r="C146" s="25" t="s">
        <v>171</v>
      </c>
      <c r="D146" s="92">
        <v>605</v>
      </c>
      <c r="E146" s="94" t="s">
        <v>63</v>
      </c>
      <c r="F146" s="94" t="s">
        <v>20</v>
      </c>
      <c r="G146" s="94" t="s">
        <v>217</v>
      </c>
      <c r="H146" s="94" t="s">
        <v>19</v>
      </c>
      <c r="I146" s="94" t="s">
        <v>20</v>
      </c>
      <c r="J146" s="89" t="s">
        <v>185</v>
      </c>
      <c r="K146" s="89" t="s">
        <v>174</v>
      </c>
      <c r="L146" s="93">
        <f>L147</f>
        <v>1000</v>
      </c>
      <c r="M146" s="93">
        <f>M147</f>
        <v>255</v>
      </c>
      <c r="N146" s="93">
        <f t="shared" si="1"/>
        <v>25.5</v>
      </c>
    </row>
    <row r="147" spans="3:14" x14ac:dyDescent="0.25">
      <c r="C147" s="25" t="s">
        <v>172</v>
      </c>
      <c r="D147" s="92">
        <v>605</v>
      </c>
      <c r="E147" s="94" t="s">
        <v>63</v>
      </c>
      <c r="F147" s="94" t="s">
        <v>20</v>
      </c>
      <c r="G147" s="94" t="s">
        <v>217</v>
      </c>
      <c r="H147" s="94" t="s">
        <v>19</v>
      </c>
      <c r="I147" s="94" t="s">
        <v>20</v>
      </c>
      <c r="J147" s="89" t="s">
        <v>185</v>
      </c>
      <c r="K147" s="89" t="s">
        <v>175</v>
      </c>
      <c r="L147" s="93">
        <v>1000</v>
      </c>
      <c r="M147" s="93">
        <v>255</v>
      </c>
      <c r="N147" s="93">
        <f t="shared" si="1"/>
        <v>25.5</v>
      </c>
    </row>
    <row r="148" spans="3:14" ht="32.25" customHeight="1" x14ac:dyDescent="0.25">
      <c r="C148" s="25" t="s">
        <v>221</v>
      </c>
      <c r="D148" s="92">
        <v>605</v>
      </c>
      <c r="E148" s="94" t="s">
        <v>63</v>
      </c>
      <c r="F148" s="94" t="s">
        <v>20</v>
      </c>
      <c r="G148" s="94" t="s">
        <v>217</v>
      </c>
      <c r="H148" s="94" t="s">
        <v>19</v>
      </c>
      <c r="I148" s="94" t="s">
        <v>20</v>
      </c>
      <c r="J148" s="89" t="s">
        <v>190</v>
      </c>
      <c r="K148" s="89"/>
      <c r="L148" s="93">
        <f>L149</f>
        <v>0</v>
      </c>
      <c r="M148" s="93">
        <f>M149</f>
        <v>0</v>
      </c>
      <c r="N148" s="93" t="e">
        <f t="shared" si="1"/>
        <v>#DIV/0!</v>
      </c>
    </row>
    <row r="149" spans="3:14" ht="19.5" customHeight="1" x14ac:dyDescent="0.25">
      <c r="C149" s="25" t="s">
        <v>169</v>
      </c>
      <c r="D149" s="92">
        <v>605</v>
      </c>
      <c r="E149" s="94" t="s">
        <v>63</v>
      </c>
      <c r="F149" s="94" t="s">
        <v>20</v>
      </c>
      <c r="G149" s="94" t="s">
        <v>217</v>
      </c>
      <c r="H149" s="94" t="s">
        <v>19</v>
      </c>
      <c r="I149" s="94" t="s">
        <v>20</v>
      </c>
      <c r="J149" s="89" t="s">
        <v>190</v>
      </c>
      <c r="K149" s="89" t="s">
        <v>173</v>
      </c>
      <c r="L149" s="93">
        <f>L150</f>
        <v>0</v>
      </c>
      <c r="M149" s="93">
        <f>M150</f>
        <v>0</v>
      </c>
      <c r="N149" s="93" t="e">
        <f t="shared" si="1"/>
        <v>#DIV/0!</v>
      </c>
    </row>
    <row r="150" spans="3:14" ht="30.75" customHeight="1" x14ac:dyDescent="0.25">
      <c r="C150" s="25" t="s">
        <v>170</v>
      </c>
      <c r="D150" s="92">
        <v>605</v>
      </c>
      <c r="E150" s="94" t="s">
        <v>63</v>
      </c>
      <c r="F150" s="94" t="s">
        <v>20</v>
      </c>
      <c r="G150" s="94" t="s">
        <v>217</v>
      </c>
      <c r="H150" s="94" t="s">
        <v>19</v>
      </c>
      <c r="I150" s="94" t="s">
        <v>20</v>
      </c>
      <c r="J150" s="89" t="s">
        <v>190</v>
      </c>
      <c r="K150" s="89" t="s">
        <v>35</v>
      </c>
      <c r="L150" s="93">
        <v>0</v>
      </c>
      <c r="M150" s="93">
        <v>0</v>
      </c>
      <c r="N150" s="93" t="e">
        <f t="shared" si="1"/>
        <v>#DIV/0!</v>
      </c>
    </row>
    <row r="151" spans="3:14" ht="18.75" customHeight="1" x14ac:dyDescent="0.25">
      <c r="C151" s="25" t="s">
        <v>222</v>
      </c>
      <c r="D151" s="92">
        <v>605</v>
      </c>
      <c r="E151" s="94" t="s">
        <v>63</v>
      </c>
      <c r="F151" s="94" t="s">
        <v>20</v>
      </c>
      <c r="G151" s="94" t="s">
        <v>217</v>
      </c>
      <c r="H151" s="94" t="s">
        <v>19</v>
      </c>
      <c r="I151" s="94" t="s">
        <v>20</v>
      </c>
      <c r="J151" s="89" t="s">
        <v>201</v>
      </c>
      <c r="K151" s="89"/>
      <c r="L151" s="93">
        <f>L154+L152</f>
        <v>31400</v>
      </c>
      <c r="M151" s="93">
        <f>M154+M152</f>
        <v>23840</v>
      </c>
      <c r="N151" s="93">
        <f t="shared" si="1"/>
        <v>75.923566878980893</v>
      </c>
    </row>
    <row r="152" spans="3:14" s="45" customFormat="1" ht="18.75" customHeight="1" x14ac:dyDescent="0.25">
      <c r="C152" s="25" t="s">
        <v>313</v>
      </c>
      <c r="D152" s="92">
        <v>605</v>
      </c>
      <c r="E152" s="94" t="s">
        <v>63</v>
      </c>
      <c r="F152" s="94" t="s">
        <v>20</v>
      </c>
      <c r="G152" s="94" t="s">
        <v>217</v>
      </c>
      <c r="H152" s="94" t="s">
        <v>56</v>
      </c>
      <c r="I152" s="94" t="s">
        <v>20</v>
      </c>
      <c r="J152" s="89" t="s">
        <v>201</v>
      </c>
      <c r="K152" s="89" t="s">
        <v>163</v>
      </c>
      <c r="L152" s="93">
        <f>L153</f>
        <v>1400</v>
      </c>
      <c r="M152" s="93">
        <f>M153</f>
        <v>1400</v>
      </c>
      <c r="N152" s="93"/>
    </row>
    <row r="153" spans="3:14" s="45" customFormat="1" ht="18.75" customHeight="1" x14ac:dyDescent="0.25">
      <c r="C153" s="25" t="s">
        <v>314</v>
      </c>
      <c r="D153" s="92">
        <v>605</v>
      </c>
      <c r="E153" s="94" t="s">
        <v>63</v>
      </c>
      <c r="F153" s="94" t="s">
        <v>20</v>
      </c>
      <c r="G153" s="94" t="s">
        <v>217</v>
      </c>
      <c r="H153" s="94" t="s">
        <v>56</v>
      </c>
      <c r="I153" s="94" t="s">
        <v>20</v>
      </c>
      <c r="J153" s="89" t="s">
        <v>201</v>
      </c>
      <c r="K153" s="89" t="s">
        <v>22</v>
      </c>
      <c r="L153" s="93">
        <v>1400</v>
      </c>
      <c r="M153" s="93">
        <v>1400</v>
      </c>
      <c r="N153" s="93"/>
    </row>
    <row r="154" spans="3:14" ht="21.75" customHeight="1" x14ac:dyDescent="0.25">
      <c r="C154" s="25" t="s">
        <v>169</v>
      </c>
      <c r="D154" s="92">
        <v>605</v>
      </c>
      <c r="E154" s="94" t="s">
        <v>63</v>
      </c>
      <c r="F154" s="94" t="s">
        <v>20</v>
      </c>
      <c r="G154" s="94" t="s">
        <v>217</v>
      </c>
      <c r="H154" s="94" t="s">
        <v>19</v>
      </c>
      <c r="I154" s="94" t="s">
        <v>20</v>
      </c>
      <c r="J154" s="89" t="s">
        <v>201</v>
      </c>
      <c r="K154" s="89" t="s">
        <v>173</v>
      </c>
      <c r="L154" s="93">
        <f>L155</f>
        <v>30000</v>
      </c>
      <c r="M154" s="93">
        <f>M155</f>
        <v>22440</v>
      </c>
      <c r="N154" s="93">
        <f t="shared" si="1"/>
        <v>74.8</v>
      </c>
    </row>
    <row r="155" spans="3:14" ht="33" customHeight="1" x14ac:dyDescent="0.25">
      <c r="C155" s="25" t="s">
        <v>170</v>
      </c>
      <c r="D155" s="92">
        <v>605</v>
      </c>
      <c r="E155" s="94" t="s">
        <v>63</v>
      </c>
      <c r="F155" s="94" t="s">
        <v>20</v>
      </c>
      <c r="G155" s="94" t="s">
        <v>217</v>
      </c>
      <c r="H155" s="94" t="s">
        <v>19</v>
      </c>
      <c r="I155" s="94" t="s">
        <v>20</v>
      </c>
      <c r="J155" s="89" t="s">
        <v>201</v>
      </c>
      <c r="K155" s="89" t="s">
        <v>35</v>
      </c>
      <c r="L155" s="93">
        <v>30000</v>
      </c>
      <c r="M155" s="93">
        <v>22440</v>
      </c>
      <c r="N155" s="93">
        <f t="shared" si="1"/>
        <v>74.8</v>
      </c>
    </row>
    <row r="156" spans="3:14" ht="18.75" customHeight="1" x14ac:dyDescent="0.25">
      <c r="C156" s="25" t="s">
        <v>223</v>
      </c>
      <c r="D156" s="92">
        <v>605</v>
      </c>
      <c r="E156" s="94" t="s">
        <v>63</v>
      </c>
      <c r="F156" s="94" t="s">
        <v>20</v>
      </c>
      <c r="G156" s="94" t="s">
        <v>217</v>
      </c>
      <c r="H156" s="94" t="s">
        <v>19</v>
      </c>
      <c r="I156" s="94" t="s">
        <v>20</v>
      </c>
      <c r="J156" s="89" t="s">
        <v>224</v>
      </c>
      <c r="K156" s="89"/>
      <c r="L156" s="93">
        <f>L157</f>
        <v>2220052</v>
      </c>
      <c r="M156" s="93">
        <f>M157</f>
        <v>1009957.86</v>
      </c>
      <c r="N156" s="93">
        <f t="shared" si="1"/>
        <v>45.492531706464533</v>
      </c>
    </row>
    <row r="157" spans="3:14" ht="47.25" customHeight="1" x14ac:dyDescent="0.25">
      <c r="C157" s="25" t="s">
        <v>187</v>
      </c>
      <c r="D157" s="92">
        <v>605</v>
      </c>
      <c r="E157" s="94" t="s">
        <v>63</v>
      </c>
      <c r="F157" s="94" t="s">
        <v>20</v>
      </c>
      <c r="G157" s="94" t="s">
        <v>217</v>
      </c>
      <c r="H157" s="94" t="s">
        <v>19</v>
      </c>
      <c r="I157" s="94" t="s">
        <v>20</v>
      </c>
      <c r="J157" s="89" t="s">
        <v>224</v>
      </c>
      <c r="K157" s="89" t="s">
        <v>163</v>
      </c>
      <c r="L157" s="93">
        <f>L158</f>
        <v>2220052</v>
      </c>
      <c r="M157" s="93">
        <f>M158</f>
        <v>1009957.86</v>
      </c>
      <c r="N157" s="93">
        <f t="shared" si="1"/>
        <v>45.492531706464533</v>
      </c>
    </row>
    <row r="158" spans="3:14" ht="17.25" customHeight="1" x14ac:dyDescent="0.25">
      <c r="C158" s="25" t="s">
        <v>207</v>
      </c>
      <c r="D158" s="92">
        <v>605</v>
      </c>
      <c r="E158" s="94" t="s">
        <v>63</v>
      </c>
      <c r="F158" s="94" t="s">
        <v>20</v>
      </c>
      <c r="G158" s="94" t="s">
        <v>217</v>
      </c>
      <c r="H158" s="94" t="s">
        <v>19</v>
      </c>
      <c r="I158" s="94" t="s">
        <v>20</v>
      </c>
      <c r="J158" s="89" t="s">
        <v>224</v>
      </c>
      <c r="K158" s="89" t="s">
        <v>22</v>
      </c>
      <c r="L158" s="93">
        <v>2220052</v>
      </c>
      <c r="M158" s="93">
        <v>1009957.86</v>
      </c>
      <c r="N158" s="93">
        <f t="shared" si="1"/>
        <v>45.492531706464533</v>
      </c>
    </row>
    <row r="159" spans="3:14" s="45" customFormat="1" ht="17.25" customHeight="1" x14ac:dyDescent="0.25">
      <c r="C159" s="25" t="s">
        <v>295</v>
      </c>
      <c r="D159" s="92">
        <v>605</v>
      </c>
      <c r="E159" s="94" t="s">
        <v>63</v>
      </c>
      <c r="F159" s="94" t="s">
        <v>20</v>
      </c>
      <c r="G159" s="94" t="s">
        <v>217</v>
      </c>
      <c r="H159" s="94" t="s">
        <v>157</v>
      </c>
      <c r="I159" s="94" t="s">
        <v>15</v>
      </c>
      <c r="J159" s="89" t="s">
        <v>16</v>
      </c>
      <c r="K159" s="89"/>
      <c r="L159" s="93">
        <f>L160</f>
        <v>0</v>
      </c>
      <c r="M159" s="93">
        <f t="shared" ref="M159:N159" si="22">M160</f>
        <v>0</v>
      </c>
      <c r="N159" s="93">
        <f t="shared" si="22"/>
        <v>0</v>
      </c>
    </row>
    <row r="160" spans="3:14" s="45" customFormat="1" ht="45" customHeight="1" x14ac:dyDescent="0.25">
      <c r="C160" s="25" t="s">
        <v>296</v>
      </c>
      <c r="D160" s="92">
        <v>605</v>
      </c>
      <c r="E160" s="94" t="s">
        <v>63</v>
      </c>
      <c r="F160" s="94" t="s">
        <v>20</v>
      </c>
      <c r="G160" s="94" t="s">
        <v>217</v>
      </c>
      <c r="H160" s="94" t="s">
        <v>19</v>
      </c>
      <c r="I160" s="94" t="s">
        <v>15</v>
      </c>
      <c r="J160" s="89" t="s">
        <v>16</v>
      </c>
      <c r="K160" s="89"/>
      <c r="L160" s="93">
        <f>L161</f>
        <v>0</v>
      </c>
      <c r="M160" s="93">
        <f t="shared" ref="M160:N160" si="23">M161</f>
        <v>0</v>
      </c>
      <c r="N160" s="93">
        <f t="shared" si="23"/>
        <v>0</v>
      </c>
    </row>
    <row r="161" spans="3:14" s="45" customFormat="1" ht="17.25" customHeight="1" x14ac:dyDescent="0.25">
      <c r="C161" s="25" t="s">
        <v>297</v>
      </c>
      <c r="D161" s="92">
        <v>605</v>
      </c>
      <c r="E161" s="94" t="s">
        <v>63</v>
      </c>
      <c r="F161" s="94" t="s">
        <v>20</v>
      </c>
      <c r="G161" s="94" t="s">
        <v>217</v>
      </c>
      <c r="H161" s="94" t="s">
        <v>19</v>
      </c>
      <c r="I161" s="94" t="s">
        <v>294</v>
      </c>
      <c r="J161" s="89" t="s">
        <v>16</v>
      </c>
      <c r="K161" s="89"/>
      <c r="L161" s="93">
        <f>L162</f>
        <v>0</v>
      </c>
      <c r="M161" s="93">
        <f t="shared" ref="M161:N161" si="24">M162</f>
        <v>0</v>
      </c>
      <c r="N161" s="93">
        <f t="shared" si="24"/>
        <v>0</v>
      </c>
    </row>
    <row r="162" spans="3:14" s="45" customFormat="1" ht="17.25" customHeight="1" x14ac:dyDescent="0.25">
      <c r="C162" s="25" t="s">
        <v>187</v>
      </c>
      <c r="D162" s="92">
        <v>605</v>
      </c>
      <c r="E162" s="94" t="s">
        <v>63</v>
      </c>
      <c r="F162" s="94" t="s">
        <v>20</v>
      </c>
      <c r="G162" s="94" t="s">
        <v>217</v>
      </c>
      <c r="H162" s="94" t="s">
        <v>19</v>
      </c>
      <c r="I162" s="94" t="s">
        <v>294</v>
      </c>
      <c r="J162" s="89" t="s">
        <v>185</v>
      </c>
      <c r="K162" s="89" t="s">
        <v>173</v>
      </c>
      <c r="L162" s="93">
        <f>L163</f>
        <v>0</v>
      </c>
      <c r="M162" s="93">
        <f t="shared" ref="M162:N162" si="25">M163</f>
        <v>0</v>
      </c>
      <c r="N162" s="93">
        <f t="shared" si="25"/>
        <v>0</v>
      </c>
    </row>
    <row r="163" spans="3:14" s="45" customFormat="1" ht="17.25" customHeight="1" x14ac:dyDescent="0.25">
      <c r="C163" s="25" t="s">
        <v>207</v>
      </c>
      <c r="D163" s="92">
        <v>605</v>
      </c>
      <c r="E163" s="94" t="s">
        <v>63</v>
      </c>
      <c r="F163" s="94" t="s">
        <v>20</v>
      </c>
      <c r="G163" s="94" t="s">
        <v>217</v>
      </c>
      <c r="H163" s="94" t="s">
        <v>19</v>
      </c>
      <c r="I163" s="94" t="s">
        <v>294</v>
      </c>
      <c r="J163" s="89" t="s">
        <v>185</v>
      </c>
      <c r="K163" s="89" t="s">
        <v>35</v>
      </c>
      <c r="L163" s="93">
        <v>0</v>
      </c>
      <c r="M163" s="93">
        <v>0</v>
      </c>
      <c r="N163" s="93">
        <v>0</v>
      </c>
    </row>
    <row r="164" spans="3:14" s="45" customFormat="1" ht="17.25" customHeight="1" x14ac:dyDescent="0.25">
      <c r="C164" s="25" t="s">
        <v>311</v>
      </c>
      <c r="D164" s="92">
        <v>605</v>
      </c>
      <c r="E164" s="94" t="s">
        <v>63</v>
      </c>
      <c r="F164" s="94" t="s">
        <v>20</v>
      </c>
      <c r="G164" s="94" t="s">
        <v>217</v>
      </c>
      <c r="H164" s="94" t="s">
        <v>19</v>
      </c>
      <c r="I164" s="94" t="s">
        <v>20</v>
      </c>
      <c r="J164" s="89" t="s">
        <v>158</v>
      </c>
      <c r="K164" s="89" t="s">
        <v>14</v>
      </c>
      <c r="L164" s="93">
        <f>L165+L167</f>
        <v>3455760.86</v>
      </c>
      <c r="M164" s="93">
        <f t="shared" ref="M164:N164" si="26">M165+M167</f>
        <v>0</v>
      </c>
      <c r="N164" s="93">
        <f t="shared" si="26"/>
        <v>0</v>
      </c>
    </row>
    <row r="165" spans="3:14" s="45" customFormat="1" ht="17.25" customHeight="1" x14ac:dyDescent="0.25">
      <c r="C165" s="25" t="s">
        <v>169</v>
      </c>
      <c r="D165" s="92">
        <v>605</v>
      </c>
      <c r="E165" s="94" t="s">
        <v>63</v>
      </c>
      <c r="F165" s="94" t="s">
        <v>20</v>
      </c>
      <c r="G165" s="94" t="s">
        <v>217</v>
      </c>
      <c r="H165" s="94" t="s">
        <v>19</v>
      </c>
      <c r="I165" s="94" t="s">
        <v>20</v>
      </c>
      <c r="J165" s="89" t="s">
        <v>310</v>
      </c>
      <c r="K165" s="89" t="s">
        <v>173</v>
      </c>
      <c r="L165" s="93">
        <f>L166</f>
        <v>2999946</v>
      </c>
      <c r="M165" s="93">
        <f>M166</f>
        <v>0</v>
      </c>
      <c r="N165" s="93">
        <v>0</v>
      </c>
    </row>
    <row r="166" spans="3:14" s="45" customFormat="1" ht="17.25" customHeight="1" x14ac:dyDescent="0.25">
      <c r="C166" s="25" t="s">
        <v>170</v>
      </c>
      <c r="D166" s="92">
        <v>605</v>
      </c>
      <c r="E166" s="94" t="s">
        <v>63</v>
      </c>
      <c r="F166" s="94" t="s">
        <v>20</v>
      </c>
      <c r="G166" s="94" t="s">
        <v>217</v>
      </c>
      <c r="H166" s="94" t="s">
        <v>19</v>
      </c>
      <c r="I166" s="94" t="s">
        <v>20</v>
      </c>
      <c r="J166" s="89" t="s">
        <v>310</v>
      </c>
      <c r="K166" s="89" t="s">
        <v>35</v>
      </c>
      <c r="L166" s="93">
        <v>2999946</v>
      </c>
      <c r="M166" s="93">
        <v>0</v>
      </c>
      <c r="N166" s="93">
        <v>0</v>
      </c>
    </row>
    <row r="167" spans="3:14" s="45" customFormat="1" ht="17.25" customHeight="1" x14ac:dyDescent="0.25">
      <c r="C167" s="25" t="s">
        <v>169</v>
      </c>
      <c r="D167" s="92">
        <v>605</v>
      </c>
      <c r="E167" s="94" t="s">
        <v>63</v>
      </c>
      <c r="F167" s="94" t="s">
        <v>20</v>
      </c>
      <c r="G167" s="94" t="s">
        <v>217</v>
      </c>
      <c r="H167" s="94" t="s">
        <v>19</v>
      </c>
      <c r="I167" s="94" t="s">
        <v>20</v>
      </c>
      <c r="J167" s="89" t="s">
        <v>309</v>
      </c>
      <c r="K167" s="89" t="s">
        <v>173</v>
      </c>
      <c r="L167" s="93">
        <f>L168</f>
        <v>455814.86</v>
      </c>
      <c r="M167" s="93">
        <f>M168</f>
        <v>0</v>
      </c>
      <c r="N167" s="93">
        <v>0</v>
      </c>
    </row>
    <row r="168" spans="3:14" s="45" customFormat="1" ht="17.25" customHeight="1" x14ac:dyDescent="0.25">
      <c r="C168" s="25" t="s">
        <v>170</v>
      </c>
      <c r="D168" s="92">
        <v>605</v>
      </c>
      <c r="E168" s="94" t="s">
        <v>63</v>
      </c>
      <c r="F168" s="94" t="s">
        <v>20</v>
      </c>
      <c r="G168" s="94" t="s">
        <v>217</v>
      </c>
      <c r="H168" s="94" t="s">
        <v>19</v>
      </c>
      <c r="I168" s="94" t="s">
        <v>20</v>
      </c>
      <c r="J168" s="89" t="s">
        <v>309</v>
      </c>
      <c r="K168" s="89" t="s">
        <v>35</v>
      </c>
      <c r="L168" s="93">
        <v>455814.86</v>
      </c>
      <c r="M168" s="93">
        <v>0</v>
      </c>
      <c r="N168" s="93">
        <v>0</v>
      </c>
    </row>
    <row r="169" spans="3:14" x14ac:dyDescent="0.25">
      <c r="C169" s="25" t="s">
        <v>146</v>
      </c>
      <c r="D169" s="92">
        <v>605</v>
      </c>
      <c r="E169" s="94" t="s">
        <v>56</v>
      </c>
      <c r="F169" s="94" t="s">
        <v>15</v>
      </c>
      <c r="G169" s="94"/>
      <c r="H169" s="94"/>
      <c r="I169" s="94"/>
      <c r="J169" s="89"/>
      <c r="K169" s="89"/>
      <c r="L169" s="93">
        <f>L170+L177</f>
        <v>46000</v>
      </c>
      <c r="M169" s="93">
        <f>M170+M177</f>
        <v>25000</v>
      </c>
      <c r="N169" s="93">
        <f t="shared" si="1"/>
        <v>54.347826086956516</v>
      </c>
    </row>
    <row r="170" spans="3:14" x14ac:dyDescent="0.25">
      <c r="C170" s="25" t="s">
        <v>147</v>
      </c>
      <c r="D170" s="92">
        <v>605</v>
      </c>
      <c r="E170" s="94" t="s">
        <v>56</v>
      </c>
      <c r="F170" s="94" t="s">
        <v>20</v>
      </c>
      <c r="G170" s="94"/>
      <c r="H170" s="94"/>
      <c r="I170" s="94"/>
      <c r="J170" s="89"/>
      <c r="K170" s="89"/>
      <c r="L170" s="93">
        <f t="shared" ref="L170:M175" si="27">L171</f>
        <v>36000</v>
      </c>
      <c r="M170" s="93">
        <f t="shared" si="27"/>
        <v>15000</v>
      </c>
      <c r="N170" s="93">
        <f t="shared" si="1"/>
        <v>41.666666666666671</v>
      </c>
    </row>
    <row r="171" spans="3:14" x14ac:dyDescent="0.25">
      <c r="C171" s="25" t="s">
        <v>155</v>
      </c>
      <c r="D171" s="92">
        <v>605</v>
      </c>
      <c r="E171" s="94" t="s">
        <v>56</v>
      </c>
      <c r="F171" s="94" t="s">
        <v>20</v>
      </c>
      <c r="G171" s="94" t="s">
        <v>156</v>
      </c>
      <c r="H171" s="94" t="s">
        <v>157</v>
      </c>
      <c r="I171" s="94" t="s">
        <v>15</v>
      </c>
      <c r="J171" s="89" t="s">
        <v>158</v>
      </c>
      <c r="K171" s="89"/>
      <c r="L171" s="93">
        <f t="shared" si="27"/>
        <v>36000</v>
      </c>
      <c r="M171" s="93">
        <f t="shared" si="27"/>
        <v>15000</v>
      </c>
      <c r="N171" s="93">
        <f t="shared" si="1"/>
        <v>41.666666666666671</v>
      </c>
    </row>
    <row r="172" spans="3:14" ht="45" x14ac:dyDescent="0.25">
      <c r="C172" s="25" t="s">
        <v>183</v>
      </c>
      <c r="D172" s="92">
        <v>605</v>
      </c>
      <c r="E172" s="94" t="s">
        <v>56</v>
      </c>
      <c r="F172" s="94" t="s">
        <v>20</v>
      </c>
      <c r="G172" s="94" t="s">
        <v>156</v>
      </c>
      <c r="H172" s="94" t="s">
        <v>19</v>
      </c>
      <c r="I172" s="94" t="s">
        <v>15</v>
      </c>
      <c r="J172" s="89" t="s">
        <v>158</v>
      </c>
      <c r="K172" s="89"/>
      <c r="L172" s="93">
        <f t="shared" si="27"/>
        <v>36000</v>
      </c>
      <c r="M172" s="93">
        <f t="shared" si="27"/>
        <v>15000</v>
      </c>
      <c r="N172" s="93">
        <f t="shared" si="1"/>
        <v>41.666666666666671</v>
      </c>
    </row>
    <row r="173" spans="3:14" x14ac:dyDescent="0.25">
      <c r="C173" s="25" t="s">
        <v>225</v>
      </c>
      <c r="D173" s="92">
        <v>605</v>
      </c>
      <c r="E173" s="94" t="s">
        <v>56</v>
      </c>
      <c r="F173" s="94" t="s">
        <v>20</v>
      </c>
      <c r="G173" s="94" t="s">
        <v>156</v>
      </c>
      <c r="H173" s="94" t="s">
        <v>19</v>
      </c>
      <c r="I173" s="94" t="s">
        <v>56</v>
      </c>
      <c r="J173" s="89" t="s">
        <v>158</v>
      </c>
      <c r="K173" s="89"/>
      <c r="L173" s="93">
        <f t="shared" si="27"/>
        <v>36000</v>
      </c>
      <c r="M173" s="93">
        <f t="shared" si="27"/>
        <v>15000</v>
      </c>
      <c r="N173" s="93">
        <f t="shared" si="1"/>
        <v>41.666666666666671</v>
      </c>
    </row>
    <row r="174" spans="3:14" ht="33.75" customHeight="1" x14ac:dyDescent="0.25">
      <c r="C174" s="25" t="s">
        <v>226</v>
      </c>
      <c r="D174" s="92">
        <v>605</v>
      </c>
      <c r="E174" s="94" t="s">
        <v>56</v>
      </c>
      <c r="F174" s="94" t="s">
        <v>20</v>
      </c>
      <c r="G174" s="94" t="s">
        <v>156</v>
      </c>
      <c r="H174" s="94" t="s">
        <v>19</v>
      </c>
      <c r="I174" s="94" t="s">
        <v>56</v>
      </c>
      <c r="J174" s="89" t="s">
        <v>201</v>
      </c>
      <c r="K174" s="89"/>
      <c r="L174" s="93">
        <f t="shared" si="27"/>
        <v>36000</v>
      </c>
      <c r="M174" s="93">
        <f t="shared" si="27"/>
        <v>15000</v>
      </c>
      <c r="N174" s="93">
        <f t="shared" si="1"/>
        <v>41.666666666666671</v>
      </c>
    </row>
    <row r="175" spans="3:14" ht="18" customHeight="1" x14ac:dyDescent="0.25">
      <c r="C175" s="25" t="s">
        <v>227</v>
      </c>
      <c r="D175" s="92">
        <v>605</v>
      </c>
      <c r="E175" s="94" t="s">
        <v>56</v>
      </c>
      <c r="F175" s="94" t="s">
        <v>20</v>
      </c>
      <c r="G175" s="94" t="s">
        <v>156</v>
      </c>
      <c r="H175" s="94" t="s">
        <v>19</v>
      </c>
      <c r="I175" s="94" t="s">
        <v>56</v>
      </c>
      <c r="J175" s="89" t="s">
        <v>201</v>
      </c>
      <c r="K175" s="89" t="s">
        <v>202</v>
      </c>
      <c r="L175" s="93">
        <f t="shared" si="27"/>
        <v>36000</v>
      </c>
      <c r="M175" s="93">
        <f t="shared" si="27"/>
        <v>15000</v>
      </c>
      <c r="N175" s="93">
        <f t="shared" si="1"/>
        <v>41.666666666666671</v>
      </c>
    </row>
    <row r="176" spans="3:14" ht="30.75" customHeight="1" x14ac:dyDescent="0.25">
      <c r="C176" s="25" t="s">
        <v>228</v>
      </c>
      <c r="D176" s="92">
        <v>605</v>
      </c>
      <c r="E176" s="94" t="s">
        <v>56</v>
      </c>
      <c r="F176" s="94" t="s">
        <v>20</v>
      </c>
      <c r="G176" s="94" t="s">
        <v>156</v>
      </c>
      <c r="H176" s="94" t="s">
        <v>19</v>
      </c>
      <c r="I176" s="94" t="s">
        <v>56</v>
      </c>
      <c r="J176" s="89" t="s">
        <v>201</v>
      </c>
      <c r="K176" s="89" t="s">
        <v>229</v>
      </c>
      <c r="L176" s="93">
        <v>36000</v>
      </c>
      <c r="M176" s="93">
        <v>15000</v>
      </c>
      <c r="N176" s="93">
        <f t="shared" si="1"/>
        <v>41.666666666666671</v>
      </c>
    </row>
    <row r="177" spans="3:14" s="45" customFormat="1" ht="19.5" customHeight="1" x14ac:dyDescent="0.25">
      <c r="C177" s="25" t="s">
        <v>312</v>
      </c>
      <c r="D177" s="92">
        <v>605</v>
      </c>
      <c r="E177" s="94" t="s">
        <v>56</v>
      </c>
      <c r="F177" s="94" t="s">
        <v>32</v>
      </c>
      <c r="G177" s="94" t="s">
        <v>156</v>
      </c>
      <c r="H177" s="94" t="s">
        <v>19</v>
      </c>
      <c r="I177" s="94" t="s">
        <v>20</v>
      </c>
      <c r="J177" s="89" t="s">
        <v>179</v>
      </c>
      <c r="K177" s="89" t="s">
        <v>202</v>
      </c>
      <c r="L177" s="93">
        <f>L178</f>
        <v>10000</v>
      </c>
      <c r="M177" s="93">
        <f>M178</f>
        <v>10000</v>
      </c>
      <c r="N177" s="93">
        <f t="shared" si="1"/>
        <v>100</v>
      </c>
    </row>
    <row r="178" spans="3:14" s="45" customFormat="1" ht="15.75" customHeight="1" x14ac:dyDescent="0.25">
      <c r="C178" s="25" t="s">
        <v>197</v>
      </c>
      <c r="D178" s="92">
        <v>605</v>
      </c>
      <c r="E178" s="94" t="s">
        <v>56</v>
      </c>
      <c r="F178" s="94" t="s">
        <v>32</v>
      </c>
      <c r="G178" s="94" t="s">
        <v>156</v>
      </c>
      <c r="H178" s="94" t="s">
        <v>19</v>
      </c>
      <c r="I178" s="94" t="s">
        <v>20</v>
      </c>
      <c r="J178" s="89" t="s">
        <v>179</v>
      </c>
      <c r="K178" s="89" t="s">
        <v>203</v>
      </c>
      <c r="L178" s="93">
        <v>10000</v>
      </c>
      <c r="M178" s="93">
        <v>10000</v>
      </c>
      <c r="N178" s="93">
        <f t="shared" si="1"/>
        <v>100</v>
      </c>
    </row>
    <row r="179" spans="3:14" x14ac:dyDescent="0.25">
      <c r="C179" s="25" t="s">
        <v>230</v>
      </c>
      <c r="D179" s="92">
        <v>605</v>
      </c>
      <c r="E179" s="94" t="s">
        <v>68</v>
      </c>
      <c r="F179" s="94" t="s">
        <v>15</v>
      </c>
      <c r="G179" s="94"/>
      <c r="H179" s="94"/>
      <c r="I179" s="94"/>
      <c r="J179" s="89"/>
      <c r="K179" s="89"/>
      <c r="L179" s="93">
        <f t="shared" ref="L179:M181" si="28">L180</f>
        <v>75000</v>
      </c>
      <c r="M179" s="93">
        <f t="shared" si="28"/>
        <v>10000</v>
      </c>
      <c r="N179" s="93">
        <f t="shared" si="1"/>
        <v>13.333333333333334</v>
      </c>
    </row>
    <row r="180" spans="3:14" x14ac:dyDescent="0.25">
      <c r="C180" s="25" t="s">
        <v>231</v>
      </c>
      <c r="D180" s="92">
        <v>605</v>
      </c>
      <c r="E180" s="94" t="s">
        <v>68</v>
      </c>
      <c r="F180" s="94" t="s">
        <v>21</v>
      </c>
      <c r="G180" s="94"/>
      <c r="H180" s="94"/>
      <c r="I180" s="94"/>
      <c r="J180" s="89"/>
      <c r="K180" s="89"/>
      <c r="L180" s="93">
        <f t="shared" si="28"/>
        <v>75000</v>
      </c>
      <c r="M180" s="93">
        <f t="shared" si="28"/>
        <v>10000</v>
      </c>
      <c r="N180" s="93">
        <f t="shared" si="1"/>
        <v>13.333333333333334</v>
      </c>
    </row>
    <row r="181" spans="3:14" ht="32.25" customHeight="1" x14ac:dyDescent="0.25">
      <c r="C181" s="25" t="s">
        <v>216</v>
      </c>
      <c r="D181" s="92">
        <v>605</v>
      </c>
      <c r="E181" s="94" t="s">
        <v>68</v>
      </c>
      <c r="F181" s="94" t="s">
        <v>21</v>
      </c>
      <c r="G181" s="94" t="s">
        <v>217</v>
      </c>
      <c r="H181" s="94" t="s">
        <v>157</v>
      </c>
      <c r="I181" s="94" t="s">
        <v>15</v>
      </c>
      <c r="J181" s="89" t="s">
        <v>158</v>
      </c>
      <c r="K181" s="89"/>
      <c r="L181" s="93">
        <f t="shared" si="28"/>
        <v>75000</v>
      </c>
      <c r="M181" s="93">
        <f t="shared" si="28"/>
        <v>10000</v>
      </c>
      <c r="N181" s="93">
        <f t="shared" si="1"/>
        <v>13.333333333333334</v>
      </c>
    </row>
    <row r="182" spans="3:14" ht="46.5" customHeight="1" x14ac:dyDescent="0.25">
      <c r="C182" s="25" t="s">
        <v>232</v>
      </c>
      <c r="D182" s="92">
        <v>605</v>
      </c>
      <c r="E182" s="94" t="s">
        <v>68</v>
      </c>
      <c r="F182" s="94" t="s">
        <v>21</v>
      </c>
      <c r="G182" s="94" t="s">
        <v>217</v>
      </c>
      <c r="H182" s="94" t="s">
        <v>92</v>
      </c>
      <c r="I182" s="94" t="s">
        <v>15</v>
      </c>
      <c r="J182" s="89" t="s">
        <v>158</v>
      </c>
      <c r="K182" s="89"/>
      <c r="L182" s="93">
        <f>L183+L185</f>
        <v>75000</v>
      </c>
      <c r="M182" s="93">
        <f>M183+M185</f>
        <v>10000</v>
      </c>
      <c r="N182" s="93">
        <f t="shared" si="1"/>
        <v>13.333333333333334</v>
      </c>
    </row>
    <row r="183" spans="3:14" x14ac:dyDescent="0.25">
      <c r="C183" s="25" t="s">
        <v>233</v>
      </c>
      <c r="D183" s="92">
        <v>605</v>
      </c>
      <c r="E183" s="94" t="s">
        <v>68</v>
      </c>
      <c r="F183" s="94" t="s">
        <v>21</v>
      </c>
      <c r="G183" s="94" t="s">
        <v>217</v>
      </c>
      <c r="H183" s="94" t="s">
        <v>92</v>
      </c>
      <c r="I183" s="94" t="s">
        <v>20</v>
      </c>
      <c r="J183" s="89" t="s">
        <v>158</v>
      </c>
      <c r="K183" s="89" t="s">
        <v>163</v>
      </c>
      <c r="L183" s="93">
        <f>L184</f>
        <v>25000</v>
      </c>
      <c r="M183" s="93">
        <f>M184</f>
        <v>10000</v>
      </c>
      <c r="N183" s="93">
        <f t="shared" si="1"/>
        <v>40</v>
      </c>
    </row>
    <row r="184" spans="3:14" ht="30" x14ac:dyDescent="0.25">
      <c r="C184" s="25" t="s">
        <v>234</v>
      </c>
      <c r="D184" s="92">
        <v>605</v>
      </c>
      <c r="E184" s="94" t="s">
        <v>68</v>
      </c>
      <c r="F184" s="94" t="s">
        <v>21</v>
      </c>
      <c r="G184" s="94" t="s">
        <v>217</v>
      </c>
      <c r="H184" s="94" t="s">
        <v>92</v>
      </c>
      <c r="I184" s="94" t="s">
        <v>20</v>
      </c>
      <c r="J184" s="89" t="s">
        <v>185</v>
      </c>
      <c r="K184" s="89" t="s">
        <v>22</v>
      </c>
      <c r="L184" s="93">
        <v>25000</v>
      </c>
      <c r="M184" s="93">
        <v>10000</v>
      </c>
      <c r="N184" s="93">
        <f t="shared" si="1"/>
        <v>40</v>
      </c>
    </row>
    <row r="185" spans="3:14" ht="17.25" customHeight="1" x14ac:dyDescent="0.25">
      <c r="C185" s="25" t="s">
        <v>235</v>
      </c>
      <c r="D185" s="92">
        <v>605</v>
      </c>
      <c r="E185" s="94" t="s">
        <v>68</v>
      </c>
      <c r="F185" s="94" t="s">
        <v>21</v>
      </c>
      <c r="G185" s="94" t="s">
        <v>217</v>
      </c>
      <c r="H185" s="94" t="s">
        <v>92</v>
      </c>
      <c r="I185" s="94" t="s">
        <v>20</v>
      </c>
      <c r="J185" s="89" t="s">
        <v>185</v>
      </c>
      <c r="K185" s="89"/>
      <c r="L185" s="93">
        <f>L186</f>
        <v>50000</v>
      </c>
      <c r="M185" s="93">
        <f>M186</f>
        <v>0</v>
      </c>
      <c r="N185" s="93">
        <f t="shared" si="1"/>
        <v>0</v>
      </c>
    </row>
    <row r="186" spans="3:14" ht="30" x14ac:dyDescent="0.25">
      <c r="C186" s="25" t="s">
        <v>169</v>
      </c>
      <c r="D186" s="92">
        <v>605</v>
      </c>
      <c r="E186" s="94" t="s">
        <v>68</v>
      </c>
      <c r="F186" s="94" t="s">
        <v>21</v>
      </c>
      <c r="G186" s="94" t="s">
        <v>217</v>
      </c>
      <c r="H186" s="94" t="s">
        <v>92</v>
      </c>
      <c r="I186" s="94" t="s">
        <v>20</v>
      </c>
      <c r="J186" s="89" t="s">
        <v>185</v>
      </c>
      <c r="K186" s="89" t="s">
        <v>173</v>
      </c>
      <c r="L186" s="93">
        <f>L187</f>
        <v>50000</v>
      </c>
      <c r="M186" s="93">
        <f>M187</f>
        <v>0</v>
      </c>
      <c r="N186" s="93">
        <f t="shared" si="1"/>
        <v>0</v>
      </c>
    </row>
    <row r="187" spans="3:14" ht="34.5" customHeight="1" x14ac:dyDescent="0.25">
      <c r="C187" s="25" t="s">
        <v>170</v>
      </c>
      <c r="D187" s="92">
        <v>605</v>
      </c>
      <c r="E187" s="94" t="s">
        <v>68</v>
      </c>
      <c r="F187" s="94" t="s">
        <v>21</v>
      </c>
      <c r="G187" s="94" t="s">
        <v>217</v>
      </c>
      <c r="H187" s="94" t="s">
        <v>92</v>
      </c>
      <c r="I187" s="94" t="s">
        <v>20</v>
      </c>
      <c r="J187" s="89" t="s">
        <v>185</v>
      </c>
      <c r="K187" s="89" t="s">
        <v>35</v>
      </c>
      <c r="L187" s="93">
        <v>50000</v>
      </c>
      <c r="M187" s="93">
        <v>0</v>
      </c>
      <c r="N187" s="93">
        <f t="shared" si="1"/>
        <v>0</v>
      </c>
    </row>
    <row r="188" spans="3:14" x14ac:dyDescent="0.25">
      <c r="C188" s="176" t="s">
        <v>129</v>
      </c>
      <c r="D188" s="177"/>
      <c r="E188" s="177"/>
      <c r="F188" s="177"/>
      <c r="G188" s="177"/>
      <c r="H188" s="177"/>
      <c r="I188" s="177"/>
      <c r="J188" s="177"/>
      <c r="K188" s="178"/>
      <c r="L188" s="47">
        <f>L11</f>
        <v>14241055.460000001</v>
      </c>
      <c r="M188" s="47">
        <f>M11</f>
        <v>4696385.08</v>
      </c>
      <c r="N188" s="47">
        <f t="shared" si="1"/>
        <v>32.977788010103012</v>
      </c>
    </row>
  </sheetData>
  <mergeCells count="15">
    <mergeCell ref="C1:K3"/>
    <mergeCell ref="L1:N4"/>
    <mergeCell ref="C6:O6"/>
    <mergeCell ref="D7:K7"/>
    <mergeCell ref="L7:L9"/>
    <mergeCell ref="M7:M9"/>
    <mergeCell ref="N7:N9"/>
    <mergeCell ref="G8:J9"/>
    <mergeCell ref="G10:J10"/>
    <mergeCell ref="C188:K188"/>
    <mergeCell ref="D8:D9"/>
    <mergeCell ref="E8:E9"/>
    <mergeCell ref="F8:F9"/>
    <mergeCell ref="K8:K9"/>
    <mergeCell ref="C7:C9"/>
  </mergeCells>
  <pageMargins left="0.16" right="0.17" top="0.31" bottom="0.19" header="0.31496062992125984" footer="0.16"/>
  <pageSetup paperSize="9" fitToHeight="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workbookViewId="0">
      <selection activeCell="J1" sqref="J1:L4"/>
    </sheetView>
  </sheetViews>
  <sheetFormatPr defaultRowHeight="15" x14ac:dyDescent="0.25"/>
  <cols>
    <col min="1" max="1" width="5.7109375" style="32" customWidth="1"/>
    <col min="2" max="2" width="6" style="32" customWidth="1"/>
    <col min="3" max="3" width="6.140625" style="32" customWidth="1"/>
    <col min="4" max="4" width="5.140625" style="32" customWidth="1"/>
    <col min="5" max="6" width="4" style="32" customWidth="1"/>
    <col min="7" max="7" width="6.28515625" style="32" customWidth="1"/>
    <col min="8" max="8" width="14.5703125" style="32" customWidth="1"/>
    <col min="9" max="9" width="46.7109375" style="32" customWidth="1"/>
    <col min="10" max="10" width="15.85546875" style="32" customWidth="1"/>
    <col min="11" max="11" width="16.85546875" style="32" customWidth="1"/>
    <col min="12" max="12" width="10.5703125" style="32" customWidth="1"/>
    <col min="13" max="13" width="12.42578125" style="32" hidden="1" customWidth="1"/>
    <col min="14" max="16384" width="9.140625" style="32"/>
  </cols>
  <sheetData>
    <row r="1" spans="2:13" ht="11.25" customHeight="1" x14ac:dyDescent="0.25">
      <c r="B1" s="138"/>
      <c r="C1" s="138"/>
      <c r="D1" s="138"/>
      <c r="E1" s="138"/>
      <c r="F1" s="138"/>
      <c r="G1" s="138"/>
      <c r="H1" s="138"/>
      <c r="I1" s="138"/>
      <c r="J1" s="174" t="s">
        <v>334</v>
      </c>
      <c r="K1" s="138"/>
      <c r="L1" s="138"/>
      <c r="M1" s="30"/>
    </row>
    <row r="2" spans="2:13" ht="63" customHeight="1" x14ac:dyDescent="0.25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31"/>
    </row>
    <row r="3" spans="2:13" ht="22.5" customHeight="1" x14ac:dyDescent="0.2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31"/>
    </row>
    <row r="4" spans="2:13" ht="14.25" hidden="1" customHeight="1" x14ac:dyDescent="0.25">
      <c r="B4" s="31"/>
      <c r="C4" s="31"/>
      <c r="D4" s="31"/>
      <c r="E4" s="31"/>
      <c r="F4" s="31"/>
      <c r="G4" s="31"/>
      <c r="H4" s="31"/>
      <c r="I4" s="31"/>
      <c r="J4" s="138"/>
      <c r="K4" s="138"/>
      <c r="L4" s="138"/>
      <c r="M4" s="31"/>
    </row>
    <row r="5" spans="2:13" ht="4.5" hidden="1" customHeight="1" x14ac:dyDescent="0.25">
      <c r="B5" s="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2:13" ht="44.25" customHeight="1" x14ac:dyDescent="0.25">
      <c r="B6" s="204" t="s">
        <v>327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2:13" ht="30" customHeight="1" x14ac:dyDescent="0.25">
      <c r="B7" s="216" t="s">
        <v>236</v>
      </c>
      <c r="C7" s="217"/>
      <c r="D7" s="217"/>
      <c r="E7" s="217"/>
      <c r="F7" s="217"/>
      <c r="G7" s="217"/>
      <c r="H7" s="218"/>
      <c r="I7" s="211" t="s">
        <v>240</v>
      </c>
      <c r="J7" s="211" t="s">
        <v>300</v>
      </c>
      <c r="K7" s="211" t="s">
        <v>117</v>
      </c>
      <c r="L7" s="211" t="s">
        <v>112</v>
      </c>
    </row>
    <row r="8" spans="2:13" ht="46.5" customHeight="1" x14ac:dyDescent="0.25">
      <c r="B8" s="205" t="s">
        <v>5</v>
      </c>
      <c r="C8" s="205" t="s">
        <v>6</v>
      </c>
      <c r="D8" s="213" t="s">
        <v>237</v>
      </c>
      <c r="E8" s="214"/>
      <c r="F8" s="215"/>
      <c r="G8" s="207" t="s">
        <v>238</v>
      </c>
      <c r="H8" s="209" t="s">
        <v>239</v>
      </c>
      <c r="I8" s="212"/>
      <c r="J8" s="212"/>
      <c r="K8" s="212"/>
      <c r="L8" s="212"/>
    </row>
    <row r="9" spans="2:13" ht="154.5" customHeight="1" x14ac:dyDescent="0.25">
      <c r="B9" s="206"/>
      <c r="C9" s="206"/>
      <c r="D9" s="105"/>
      <c r="E9" s="106" t="s">
        <v>8</v>
      </c>
      <c r="F9" s="107" t="s">
        <v>9</v>
      </c>
      <c r="G9" s="208"/>
      <c r="H9" s="210"/>
      <c r="I9" s="212"/>
      <c r="J9" s="212"/>
      <c r="K9" s="212"/>
      <c r="L9" s="212"/>
    </row>
    <row r="10" spans="2:13" ht="31.5" x14ac:dyDescent="0.25">
      <c r="B10" s="39" t="s">
        <v>20</v>
      </c>
      <c r="C10" s="39" t="s">
        <v>49</v>
      </c>
      <c r="D10" s="39" t="s">
        <v>15</v>
      </c>
      <c r="E10" s="39" t="s">
        <v>15</v>
      </c>
      <c r="F10" s="39" t="s">
        <v>15</v>
      </c>
      <c r="G10" s="39" t="s">
        <v>16</v>
      </c>
      <c r="H10" s="39" t="s">
        <v>14</v>
      </c>
      <c r="I10" s="38" t="s">
        <v>241</v>
      </c>
      <c r="J10" s="54">
        <f>J11+J15</f>
        <v>1005301.4600000009</v>
      </c>
      <c r="K10" s="54">
        <f>K11+K15</f>
        <v>1218005.2600000002</v>
      </c>
      <c r="L10" s="55"/>
    </row>
    <row r="11" spans="2:13" ht="15.75" x14ac:dyDescent="0.25">
      <c r="B11" s="39" t="s">
        <v>20</v>
      </c>
      <c r="C11" s="39" t="s">
        <v>49</v>
      </c>
      <c r="D11" s="39" t="s">
        <v>15</v>
      </c>
      <c r="E11" s="39" t="s">
        <v>15</v>
      </c>
      <c r="F11" s="39" t="s">
        <v>15</v>
      </c>
      <c r="G11" s="39" t="s">
        <v>16</v>
      </c>
      <c r="H11" s="39" t="s">
        <v>209</v>
      </c>
      <c r="I11" s="38" t="s">
        <v>242</v>
      </c>
      <c r="J11" s="102">
        <f t="shared" ref="J11:K13" si="0">J12</f>
        <v>-13235754</v>
      </c>
      <c r="K11" s="102">
        <f t="shared" si="0"/>
        <v>-3478379.82</v>
      </c>
      <c r="L11" s="55">
        <f t="shared" ref="L11:L16" si="1">K11/J11*100</f>
        <v>26.280178824719769</v>
      </c>
    </row>
    <row r="12" spans="2:13" ht="31.5" x14ac:dyDescent="0.25">
      <c r="B12" s="39" t="s">
        <v>20</v>
      </c>
      <c r="C12" s="39" t="s">
        <v>49</v>
      </c>
      <c r="D12" s="39" t="s">
        <v>21</v>
      </c>
      <c r="E12" s="39" t="s">
        <v>15</v>
      </c>
      <c r="F12" s="39" t="s">
        <v>15</v>
      </c>
      <c r="G12" s="39" t="s">
        <v>16</v>
      </c>
      <c r="H12" s="39" t="s">
        <v>209</v>
      </c>
      <c r="I12" s="38" t="s">
        <v>243</v>
      </c>
      <c r="J12" s="102">
        <f t="shared" si="0"/>
        <v>-13235754</v>
      </c>
      <c r="K12" s="102">
        <f t="shared" si="0"/>
        <v>-3478379.82</v>
      </c>
      <c r="L12" s="55">
        <f t="shared" si="1"/>
        <v>26.280178824719769</v>
      </c>
    </row>
    <row r="13" spans="2:13" ht="31.5" x14ac:dyDescent="0.25">
      <c r="B13" s="39" t="s">
        <v>20</v>
      </c>
      <c r="C13" s="39" t="s">
        <v>49</v>
      </c>
      <c r="D13" s="39" t="s">
        <v>20</v>
      </c>
      <c r="E13" s="39" t="s">
        <v>15</v>
      </c>
      <c r="F13" s="39" t="s">
        <v>15</v>
      </c>
      <c r="G13" s="39" t="s">
        <v>16</v>
      </c>
      <c r="H13" s="39" t="s">
        <v>250</v>
      </c>
      <c r="I13" s="38" t="s">
        <v>244</v>
      </c>
      <c r="J13" s="102">
        <f t="shared" si="0"/>
        <v>-13235754</v>
      </c>
      <c r="K13" s="102">
        <f t="shared" si="0"/>
        <v>-3478379.82</v>
      </c>
      <c r="L13" s="55">
        <f t="shared" si="1"/>
        <v>26.280178824719769</v>
      </c>
    </row>
    <row r="14" spans="2:13" ht="31.5" x14ac:dyDescent="0.25">
      <c r="B14" s="39" t="s">
        <v>20</v>
      </c>
      <c r="C14" s="39" t="s">
        <v>49</v>
      </c>
      <c r="D14" s="39" t="s">
        <v>21</v>
      </c>
      <c r="E14" s="39" t="s">
        <v>20</v>
      </c>
      <c r="F14" s="39" t="s">
        <v>49</v>
      </c>
      <c r="G14" s="39" t="s">
        <v>16</v>
      </c>
      <c r="H14" s="39" t="s">
        <v>250</v>
      </c>
      <c r="I14" s="38" t="s">
        <v>244</v>
      </c>
      <c r="J14" s="102">
        <v>-13235754</v>
      </c>
      <c r="K14" s="102">
        <v>-3478379.82</v>
      </c>
      <c r="L14" s="55">
        <f t="shared" si="1"/>
        <v>26.280178824719769</v>
      </c>
    </row>
    <row r="15" spans="2:13" ht="15.75" x14ac:dyDescent="0.25">
      <c r="B15" s="39" t="s">
        <v>20</v>
      </c>
      <c r="C15" s="39" t="s">
        <v>49</v>
      </c>
      <c r="D15" s="39" t="s">
        <v>15</v>
      </c>
      <c r="E15" s="39" t="s">
        <v>15</v>
      </c>
      <c r="F15" s="39" t="s">
        <v>15</v>
      </c>
      <c r="G15" s="39" t="s">
        <v>16</v>
      </c>
      <c r="H15" s="39" t="s">
        <v>251</v>
      </c>
      <c r="I15" s="38" t="s">
        <v>245</v>
      </c>
      <c r="J15" s="103">
        <f t="shared" ref="J15:K17" si="2">J16</f>
        <v>14241055.460000001</v>
      </c>
      <c r="K15" s="103">
        <f t="shared" si="2"/>
        <v>4696385.08</v>
      </c>
      <c r="L15" s="55">
        <f t="shared" si="1"/>
        <v>32.977788010103012</v>
      </c>
    </row>
    <row r="16" spans="2:13" ht="31.5" x14ac:dyDescent="0.25">
      <c r="B16" s="39" t="s">
        <v>20</v>
      </c>
      <c r="C16" s="39" t="s">
        <v>49</v>
      </c>
      <c r="D16" s="39" t="s">
        <v>21</v>
      </c>
      <c r="E16" s="39" t="s">
        <v>15</v>
      </c>
      <c r="F16" s="39" t="s">
        <v>15</v>
      </c>
      <c r="G16" s="39" t="s">
        <v>16</v>
      </c>
      <c r="H16" s="39" t="s">
        <v>251</v>
      </c>
      <c r="I16" s="38" t="s">
        <v>246</v>
      </c>
      <c r="J16" s="103">
        <f t="shared" si="2"/>
        <v>14241055.460000001</v>
      </c>
      <c r="K16" s="103">
        <f t="shared" si="2"/>
        <v>4696385.08</v>
      </c>
      <c r="L16" s="55">
        <f t="shared" si="1"/>
        <v>32.977788010103012</v>
      </c>
    </row>
    <row r="17" spans="2:12" ht="31.5" x14ac:dyDescent="0.25">
      <c r="B17" s="39" t="s">
        <v>20</v>
      </c>
      <c r="C17" s="39" t="s">
        <v>49</v>
      </c>
      <c r="D17" s="39" t="s">
        <v>21</v>
      </c>
      <c r="E17" s="39" t="s">
        <v>20</v>
      </c>
      <c r="F17" s="39" t="s">
        <v>15</v>
      </c>
      <c r="G17" s="39" t="s">
        <v>16</v>
      </c>
      <c r="H17" s="39" t="s">
        <v>252</v>
      </c>
      <c r="I17" s="38" t="s">
        <v>247</v>
      </c>
      <c r="J17" s="103">
        <f t="shared" si="2"/>
        <v>14241055.460000001</v>
      </c>
      <c r="K17" s="103">
        <f t="shared" si="2"/>
        <v>4696385.08</v>
      </c>
      <c r="L17" s="55">
        <f>K17/J17*100</f>
        <v>32.977788010103012</v>
      </c>
    </row>
    <row r="18" spans="2:12" ht="31.5" x14ac:dyDescent="0.25">
      <c r="B18" s="39" t="s">
        <v>20</v>
      </c>
      <c r="C18" s="39" t="s">
        <v>49</v>
      </c>
      <c r="D18" s="39" t="s">
        <v>21</v>
      </c>
      <c r="E18" s="39" t="s">
        <v>20</v>
      </c>
      <c r="F18" s="39" t="s">
        <v>49</v>
      </c>
      <c r="G18" s="39" t="s">
        <v>16</v>
      </c>
      <c r="H18" s="39" t="s">
        <v>252</v>
      </c>
      <c r="I18" s="38" t="s">
        <v>248</v>
      </c>
      <c r="J18" s="103">
        <v>14241055.460000001</v>
      </c>
      <c r="K18" s="103">
        <v>4696385.08</v>
      </c>
      <c r="L18" s="55">
        <f>K18/J18*100</f>
        <v>32.977788010103012</v>
      </c>
    </row>
    <row r="19" spans="2:12" ht="31.5" x14ac:dyDescent="0.25">
      <c r="B19" s="36"/>
      <c r="C19" s="36"/>
      <c r="D19" s="36"/>
      <c r="E19" s="36"/>
      <c r="F19" s="36"/>
      <c r="G19" s="36"/>
      <c r="H19" s="36"/>
      <c r="I19" s="38" t="s">
        <v>249</v>
      </c>
      <c r="J19" s="55">
        <v>0</v>
      </c>
      <c r="K19" s="55">
        <v>0</v>
      </c>
      <c r="L19" s="55" t="s">
        <v>157</v>
      </c>
    </row>
  </sheetData>
  <mergeCells count="13">
    <mergeCell ref="B1:I3"/>
    <mergeCell ref="J1:L4"/>
    <mergeCell ref="B6:L6"/>
    <mergeCell ref="B8:B9"/>
    <mergeCell ref="C8:C9"/>
    <mergeCell ref="G8:G9"/>
    <mergeCell ref="H8:H9"/>
    <mergeCell ref="I7:I9"/>
    <mergeCell ref="J7:J9"/>
    <mergeCell ref="L7:L9"/>
    <mergeCell ref="D8:F8"/>
    <mergeCell ref="B7:H7"/>
    <mergeCell ref="K7:K9"/>
  </mergeCells>
  <pageMargins left="0.16" right="0.17" top="0.31" bottom="0.19" header="0.31496062992125984" footer="0.16"/>
  <pageSetup paperSize="9" fitToHeight="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3"/>
  <sheetViews>
    <sheetView workbookViewId="0">
      <selection activeCell="K1" sqref="K1:M4"/>
    </sheetView>
  </sheetViews>
  <sheetFormatPr defaultRowHeight="15" x14ac:dyDescent="0.25"/>
  <cols>
    <col min="1" max="1" width="5.7109375" style="32" customWidth="1"/>
    <col min="2" max="2" width="7.140625" style="32" customWidth="1"/>
    <col min="3" max="3" width="6" style="32" customWidth="1"/>
    <col min="4" max="4" width="6.140625" style="32" customWidth="1"/>
    <col min="5" max="5" width="5.140625" style="32" customWidth="1"/>
    <col min="6" max="7" width="4" style="32" customWidth="1"/>
    <col min="8" max="8" width="6.28515625" style="32" customWidth="1"/>
    <col min="9" max="9" width="14.5703125" style="32" customWidth="1"/>
    <col min="10" max="10" width="39.85546875" style="32" customWidth="1"/>
    <col min="11" max="11" width="17.42578125" style="32" customWidth="1"/>
    <col min="12" max="12" width="13.7109375" style="32" customWidth="1"/>
    <col min="13" max="13" width="11.7109375" style="32" customWidth="1"/>
    <col min="14" max="14" width="12.42578125" style="32" hidden="1" customWidth="1"/>
    <col min="15" max="16384" width="9.140625" style="32"/>
  </cols>
  <sheetData>
    <row r="1" spans="2:14" ht="11.25" customHeight="1" x14ac:dyDescent="0.25">
      <c r="B1" s="138"/>
      <c r="C1" s="138"/>
      <c r="D1" s="138"/>
      <c r="E1" s="138"/>
      <c r="F1" s="138"/>
      <c r="G1" s="138"/>
      <c r="H1" s="138"/>
      <c r="I1" s="138"/>
      <c r="J1" s="138"/>
      <c r="K1" s="174" t="s">
        <v>335</v>
      </c>
      <c r="L1" s="138"/>
      <c r="M1" s="138"/>
      <c r="N1" s="34"/>
    </row>
    <row r="2" spans="2:14" ht="63" customHeight="1" x14ac:dyDescent="0.25"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35"/>
    </row>
    <row r="3" spans="2:14" ht="20.25" customHeight="1" x14ac:dyDescent="0.2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35"/>
    </row>
    <row r="4" spans="2:14" ht="14.25" hidden="1" customHeight="1" x14ac:dyDescent="0.25">
      <c r="C4" s="35"/>
      <c r="D4" s="35"/>
      <c r="E4" s="35"/>
      <c r="F4" s="35"/>
      <c r="G4" s="35"/>
      <c r="H4" s="35"/>
      <c r="I4" s="35"/>
      <c r="J4" s="35"/>
      <c r="K4" s="138"/>
      <c r="L4" s="138"/>
      <c r="M4" s="138"/>
      <c r="N4" s="35"/>
    </row>
    <row r="5" spans="2:14" ht="4.5" hidden="1" customHeight="1" x14ac:dyDescent="0.25">
      <c r="C5" s="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4" ht="44.25" customHeight="1" x14ac:dyDescent="0.25">
      <c r="C6" s="204" t="s">
        <v>327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</row>
    <row r="7" spans="2:14" ht="30" customHeight="1" x14ac:dyDescent="0.25">
      <c r="B7" s="225" t="s">
        <v>253</v>
      </c>
      <c r="C7" s="216" t="s">
        <v>236</v>
      </c>
      <c r="D7" s="217"/>
      <c r="E7" s="217"/>
      <c r="F7" s="217"/>
      <c r="G7" s="217"/>
      <c r="H7" s="228"/>
      <c r="I7" s="218"/>
      <c r="J7" s="211" t="s">
        <v>240</v>
      </c>
      <c r="K7" s="211" t="s">
        <v>300</v>
      </c>
      <c r="L7" s="211" t="s">
        <v>117</v>
      </c>
      <c r="M7" s="211" t="s">
        <v>112</v>
      </c>
    </row>
    <row r="8" spans="2:14" ht="46.5" customHeight="1" x14ac:dyDescent="0.25">
      <c r="B8" s="226"/>
      <c r="C8" s="229" t="s">
        <v>5</v>
      </c>
      <c r="D8" s="229" t="s">
        <v>6</v>
      </c>
      <c r="E8" s="219" t="s">
        <v>237</v>
      </c>
      <c r="F8" s="220"/>
      <c r="G8" s="221"/>
      <c r="H8" s="222" t="s">
        <v>238</v>
      </c>
      <c r="I8" s="223" t="s">
        <v>239</v>
      </c>
      <c r="J8" s="212"/>
      <c r="K8" s="212"/>
      <c r="L8" s="212"/>
      <c r="M8" s="212"/>
    </row>
    <row r="9" spans="2:14" ht="164.25" customHeight="1" x14ac:dyDescent="0.25">
      <c r="B9" s="227"/>
      <c r="C9" s="230"/>
      <c r="D9" s="230"/>
      <c r="E9" s="37"/>
      <c r="F9" s="71" t="s">
        <v>8</v>
      </c>
      <c r="G9" s="108" t="s">
        <v>9</v>
      </c>
      <c r="H9" s="222"/>
      <c r="I9" s="224"/>
      <c r="J9" s="212"/>
      <c r="K9" s="212"/>
      <c r="L9" s="212"/>
      <c r="M9" s="212"/>
    </row>
    <row r="10" spans="2:14" ht="63" x14ac:dyDescent="0.25">
      <c r="B10" s="41">
        <v>605</v>
      </c>
      <c r="C10" s="39" t="s">
        <v>15</v>
      </c>
      <c r="D10" s="39" t="s">
        <v>15</v>
      </c>
      <c r="E10" s="39" t="s">
        <v>15</v>
      </c>
      <c r="F10" s="39" t="s">
        <v>15</v>
      </c>
      <c r="G10" s="39" t="s">
        <v>15</v>
      </c>
      <c r="H10" s="72" t="s">
        <v>16</v>
      </c>
      <c r="I10" s="39" t="s">
        <v>14</v>
      </c>
      <c r="J10" s="38" t="s">
        <v>115</v>
      </c>
      <c r="K10" s="104">
        <f>K11+K12</f>
        <v>1005301.370000001</v>
      </c>
      <c r="L10" s="104">
        <f>L11+L12</f>
        <v>8174764.9000000004</v>
      </c>
      <c r="M10" s="56"/>
    </row>
    <row r="11" spans="2:14" ht="31.5" x14ac:dyDescent="0.25">
      <c r="B11" s="41">
        <v>605</v>
      </c>
      <c r="C11" s="39" t="s">
        <v>20</v>
      </c>
      <c r="D11" s="39" t="s">
        <v>49</v>
      </c>
      <c r="E11" s="39" t="s">
        <v>21</v>
      </c>
      <c r="F11" s="39" t="s">
        <v>20</v>
      </c>
      <c r="G11" s="39" t="s">
        <v>56</v>
      </c>
      <c r="H11" s="39" t="s">
        <v>16</v>
      </c>
      <c r="I11" s="39" t="s">
        <v>250</v>
      </c>
      <c r="J11" s="38" t="s">
        <v>244</v>
      </c>
      <c r="K11" s="102">
        <v>-13235754.09</v>
      </c>
      <c r="L11" s="102">
        <v>3478379.82</v>
      </c>
      <c r="M11" s="56">
        <f>L11/K11*100</f>
        <v>-26.280178646020762</v>
      </c>
    </row>
    <row r="12" spans="2:14" ht="47.25" x14ac:dyDescent="0.25">
      <c r="B12" s="41">
        <v>605</v>
      </c>
      <c r="C12" s="39" t="s">
        <v>20</v>
      </c>
      <c r="D12" s="39" t="s">
        <v>49</v>
      </c>
      <c r="E12" s="39" t="s">
        <v>21</v>
      </c>
      <c r="F12" s="39" t="s">
        <v>20</v>
      </c>
      <c r="G12" s="39" t="s">
        <v>56</v>
      </c>
      <c r="H12" s="39" t="s">
        <v>16</v>
      </c>
      <c r="I12" s="39" t="s">
        <v>252</v>
      </c>
      <c r="J12" s="38" t="s">
        <v>248</v>
      </c>
      <c r="K12" s="103">
        <v>14241055.460000001</v>
      </c>
      <c r="L12" s="103">
        <v>4696385.08</v>
      </c>
      <c r="M12" s="56">
        <f>L12/K12*100</f>
        <v>32.977788010103012</v>
      </c>
    </row>
    <row r="13" spans="2:14" ht="31.5" x14ac:dyDescent="0.25">
      <c r="B13" s="3"/>
      <c r="C13" s="36"/>
      <c r="D13" s="36"/>
      <c r="E13" s="36"/>
      <c r="F13" s="36"/>
      <c r="G13" s="36"/>
      <c r="H13" s="36"/>
      <c r="I13" s="36"/>
      <c r="J13" s="38" t="s">
        <v>249</v>
      </c>
      <c r="K13" s="56">
        <v>0</v>
      </c>
      <c r="L13" s="56">
        <v>0</v>
      </c>
      <c r="M13" s="56"/>
    </row>
  </sheetData>
  <mergeCells count="14">
    <mergeCell ref="B1:J3"/>
    <mergeCell ref="K1:M4"/>
    <mergeCell ref="E8:G8"/>
    <mergeCell ref="H8:H9"/>
    <mergeCell ref="I8:I9"/>
    <mergeCell ref="B7:B9"/>
    <mergeCell ref="C6:M6"/>
    <mergeCell ref="C7:I7"/>
    <mergeCell ref="J7:J9"/>
    <mergeCell ref="K7:K9"/>
    <mergeCell ref="L7:L9"/>
    <mergeCell ref="M7:M9"/>
    <mergeCell ref="C8:C9"/>
    <mergeCell ref="D8:D9"/>
  </mergeCells>
  <pageMargins left="0.21" right="0.17" top="0.31" bottom="0.19" header="0.31496062992125984" footer="0.16"/>
  <pageSetup paperSize="9" fitToHeight="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workbookViewId="0">
      <selection activeCell="K1" sqref="K1:M4"/>
    </sheetView>
  </sheetViews>
  <sheetFormatPr defaultRowHeight="15" x14ac:dyDescent="0.25"/>
  <cols>
    <col min="1" max="1" width="5.7109375" style="32" customWidth="1"/>
    <col min="2" max="2" width="8.140625" style="32" customWidth="1"/>
    <col min="3" max="3" width="11.28515625" style="32" customWidth="1"/>
    <col min="4" max="4" width="11.85546875" style="32" customWidth="1"/>
    <col min="5" max="5" width="21.5703125" style="32" customWidth="1"/>
    <col min="6" max="6" width="23" style="32" customWidth="1"/>
    <col min="7" max="7" width="18.85546875" style="32" customWidth="1"/>
    <col min="8" max="8" width="2.5703125" style="32" customWidth="1"/>
    <col min="9" max="9" width="14.5703125" style="32" hidden="1" customWidth="1"/>
    <col min="10" max="10" width="4.28515625" style="32" hidden="1" customWidth="1"/>
    <col min="11" max="11" width="14.7109375" style="32" customWidth="1"/>
    <col min="12" max="12" width="13.7109375" style="32" customWidth="1"/>
    <col min="13" max="13" width="6.42578125" style="32" customWidth="1"/>
    <col min="14" max="14" width="12.42578125" style="32" hidden="1" customWidth="1"/>
    <col min="15" max="16384" width="9.140625" style="32"/>
  </cols>
  <sheetData>
    <row r="1" spans="2:14" ht="11.25" customHeight="1" x14ac:dyDescent="0.25">
      <c r="B1" s="138"/>
      <c r="C1" s="138"/>
      <c r="D1" s="138"/>
      <c r="E1" s="138"/>
      <c r="F1" s="138"/>
      <c r="G1" s="138"/>
      <c r="H1" s="138"/>
      <c r="I1" s="34"/>
      <c r="J1" s="34"/>
      <c r="K1" s="174" t="s">
        <v>336</v>
      </c>
      <c r="L1" s="138"/>
      <c r="M1" s="138"/>
      <c r="N1" s="34"/>
    </row>
    <row r="2" spans="2:14" ht="96.75" customHeight="1" x14ac:dyDescent="0.25">
      <c r="B2" s="138"/>
      <c r="C2" s="138"/>
      <c r="D2" s="138"/>
      <c r="E2" s="138"/>
      <c r="F2" s="138"/>
      <c r="G2" s="138"/>
      <c r="H2" s="138"/>
      <c r="I2" s="35"/>
      <c r="J2" s="35"/>
      <c r="K2" s="138"/>
      <c r="L2" s="138"/>
      <c r="M2" s="138"/>
      <c r="N2" s="35"/>
    </row>
    <row r="3" spans="2:14" ht="9.75" customHeight="1" x14ac:dyDescent="0.25">
      <c r="B3" s="138"/>
      <c r="C3" s="138"/>
      <c r="D3" s="138"/>
      <c r="E3" s="138"/>
      <c r="F3" s="138"/>
      <c r="G3" s="138"/>
      <c r="H3" s="138"/>
      <c r="I3" s="35"/>
      <c r="J3" s="35"/>
      <c r="K3" s="138"/>
      <c r="L3" s="138"/>
      <c r="M3" s="138"/>
      <c r="N3" s="35"/>
    </row>
    <row r="4" spans="2:14" ht="14.25" hidden="1" customHeight="1" x14ac:dyDescent="0.25">
      <c r="C4" s="35"/>
      <c r="D4" s="35"/>
      <c r="E4" s="35"/>
      <c r="F4" s="35"/>
      <c r="G4" s="35"/>
      <c r="H4" s="35"/>
      <c r="I4" s="35"/>
      <c r="J4" s="35"/>
      <c r="K4" s="138"/>
      <c r="L4" s="138"/>
      <c r="M4" s="138"/>
      <c r="N4" s="35"/>
    </row>
    <row r="5" spans="2:14" ht="4.5" hidden="1" customHeight="1" x14ac:dyDescent="0.25">
      <c r="C5" s="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4" ht="44.25" customHeight="1" x14ac:dyDescent="0.25">
      <c r="C6" s="231" t="s">
        <v>328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</row>
    <row r="7" spans="2:14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2:14" x14ac:dyDescent="0.25">
      <c r="B8" s="232" t="s">
        <v>254</v>
      </c>
      <c r="C8" s="184" t="s">
        <v>255</v>
      </c>
      <c r="D8" s="186"/>
      <c r="E8" s="232" t="s">
        <v>258</v>
      </c>
      <c r="F8" s="232" t="s">
        <v>259</v>
      </c>
      <c r="G8" s="232" t="s">
        <v>12</v>
      </c>
    </row>
    <row r="9" spans="2:14" x14ac:dyDescent="0.25">
      <c r="B9" s="233"/>
      <c r="C9" s="42" t="s">
        <v>256</v>
      </c>
      <c r="D9" s="42" t="s">
        <v>257</v>
      </c>
      <c r="E9" s="233"/>
      <c r="F9" s="233"/>
      <c r="G9" s="233"/>
    </row>
    <row r="10" spans="2:14" ht="35.25" customHeight="1" x14ac:dyDescent="0.25">
      <c r="B10" s="16">
        <v>1</v>
      </c>
      <c r="C10" s="75" t="s">
        <v>301</v>
      </c>
      <c r="D10" s="76">
        <v>45322</v>
      </c>
      <c r="E10" s="77" t="s">
        <v>302</v>
      </c>
      <c r="F10" s="77" t="s">
        <v>303</v>
      </c>
      <c r="G10" s="110">
        <v>10000</v>
      </c>
    </row>
    <row r="11" spans="2:14" x14ac:dyDescent="0.25">
      <c r="B11" s="40"/>
      <c r="C11" s="40"/>
      <c r="D11" s="40"/>
      <c r="E11" s="40"/>
      <c r="F11" s="40"/>
      <c r="G11" s="40"/>
    </row>
    <row r="12" spans="2:14" x14ac:dyDescent="0.25">
      <c r="B12" s="40"/>
      <c r="C12" s="40"/>
      <c r="D12" s="40"/>
      <c r="E12" s="40"/>
      <c r="F12" s="40"/>
      <c r="G12" s="40"/>
    </row>
  </sheetData>
  <mergeCells count="8">
    <mergeCell ref="B1:H3"/>
    <mergeCell ref="K1:M4"/>
    <mergeCell ref="C6:M6"/>
    <mergeCell ref="C8:D8"/>
    <mergeCell ref="B8:B9"/>
    <mergeCell ref="E8:E9"/>
    <mergeCell ref="F8:F9"/>
    <mergeCell ref="G8:G9"/>
  </mergeCells>
  <pageMargins left="0.16" right="0.17" top="0.31" bottom="0.19" header="0.31496062992125984" footer="0.16"/>
  <pageSetup paperSize="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Приложение № 6</vt:lpstr>
      <vt:lpstr>Лист1</vt:lpstr>
      <vt:lpstr>Приложение № 7</vt:lpstr>
      <vt:lpstr>Приложение № 8</vt:lpstr>
      <vt:lpstr>Лист4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2024-07-24T09:59:52Z</dcterms:modified>
</cp:coreProperties>
</file>