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7" i="1" l="1"/>
  <c r="F317" i="1"/>
  <c r="G317" i="1"/>
  <c r="H317" i="1"/>
  <c r="I317" i="1"/>
  <c r="D317" i="1"/>
  <c r="D314" i="1"/>
  <c r="D313" i="1"/>
  <c r="D312" i="1"/>
  <c r="D311" i="1"/>
  <c r="D310" i="1"/>
  <c r="D309" i="1"/>
  <c r="D307" i="1"/>
  <c r="E306" i="1"/>
  <c r="F306" i="1"/>
  <c r="G306" i="1"/>
  <c r="H306" i="1"/>
  <c r="D306" i="1"/>
  <c r="E303" i="1"/>
  <c r="E304" i="1"/>
  <c r="D303" i="1"/>
  <c r="D304" i="1"/>
  <c r="E288" i="1"/>
  <c r="F288" i="1"/>
  <c r="G288" i="1"/>
  <c r="H288" i="1"/>
  <c r="I288" i="1"/>
  <c r="D288" i="1"/>
  <c r="E285" i="1"/>
  <c r="F285" i="1"/>
  <c r="G285" i="1"/>
  <c r="H285" i="1"/>
  <c r="I285" i="1"/>
  <c r="D285" i="1"/>
  <c r="E184" i="1"/>
  <c r="E143" i="1"/>
  <c r="D143" i="1"/>
  <c r="D142" i="1"/>
  <c r="D123" i="1"/>
  <c r="I111" i="1"/>
  <c r="I112" i="1"/>
  <c r="H111" i="1"/>
  <c r="H112" i="1"/>
  <c r="G111" i="1"/>
  <c r="G112" i="1"/>
  <c r="F111" i="1"/>
  <c r="F112" i="1"/>
  <c r="E112" i="1"/>
  <c r="D112" i="1"/>
  <c r="E111" i="1"/>
  <c r="D111" i="1"/>
  <c r="E110" i="1"/>
  <c r="D110" i="1"/>
  <c r="D70" i="1"/>
  <c r="D69" i="1"/>
  <c r="F68" i="1"/>
  <c r="G68" i="1"/>
  <c r="H68" i="1"/>
  <c r="I68" i="1"/>
  <c r="I67" i="1"/>
  <c r="H67" i="1"/>
  <c r="G67" i="1"/>
  <c r="F67" i="1"/>
  <c r="E67" i="1"/>
  <c r="E62" i="1"/>
  <c r="D62" i="1"/>
  <c r="E69" i="1"/>
  <c r="E70" i="1"/>
  <c r="F69" i="1"/>
  <c r="F70" i="1"/>
  <c r="F71" i="1"/>
  <c r="G69" i="1"/>
  <c r="G70" i="1"/>
  <c r="G71" i="1"/>
  <c r="H69" i="1"/>
  <c r="H70" i="1"/>
  <c r="H71" i="1"/>
  <c r="I69" i="1"/>
  <c r="I70" i="1"/>
  <c r="I71" i="1"/>
  <c r="I110" i="1" l="1"/>
  <c r="H110" i="1"/>
  <c r="G110" i="1"/>
  <c r="F110" i="1"/>
  <c r="E305" i="1" l="1"/>
  <c r="E314" i="1" s="1"/>
  <c r="F305" i="1"/>
  <c r="F314" i="1" s="1"/>
  <c r="G305" i="1"/>
  <c r="G314" i="1" s="1"/>
  <c r="H305" i="1"/>
  <c r="H314" i="1" s="1"/>
  <c r="I305" i="1"/>
  <c r="I314" i="1" s="1"/>
  <c r="E302" i="1"/>
  <c r="F302" i="1"/>
  <c r="G302" i="1"/>
  <c r="H302" i="1"/>
  <c r="I302" i="1"/>
  <c r="I306" i="1" s="1"/>
  <c r="E301" i="1"/>
  <c r="F301" i="1"/>
  <c r="G301" i="1"/>
  <c r="H301" i="1"/>
  <c r="I301" i="1"/>
  <c r="D292" i="1"/>
  <c r="D295" i="1"/>
  <c r="D296" i="1"/>
  <c r="D297" i="1"/>
  <c r="D300" i="1"/>
  <c r="D291" i="1"/>
  <c r="D305" i="1" l="1"/>
  <c r="D302" i="1"/>
  <c r="D301" i="1"/>
  <c r="E218" i="1"/>
  <c r="F218" i="1"/>
  <c r="G218" i="1"/>
  <c r="H218" i="1"/>
  <c r="I218" i="1"/>
  <c r="D214" i="1"/>
  <c r="D215" i="1"/>
  <c r="D217" i="1" l="1"/>
  <c r="D218" i="1" s="1"/>
  <c r="E287" i="1" l="1"/>
  <c r="F287" i="1"/>
  <c r="G287" i="1"/>
  <c r="H287" i="1"/>
  <c r="I287" i="1"/>
  <c r="E284" i="1"/>
  <c r="F284" i="1"/>
  <c r="G284" i="1"/>
  <c r="H284" i="1"/>
  <c r="I284" i="1"/>
  <c r="E283" i="1"/>
  <c r="F283" i="1"/>
  <c r="G283" i="1"/>
  <c r="H283" i="1"/>
  <c r="I283" i="1"/>
  <c r="D284" i="1"/>
  <c r="D287" i="1"/>
  <c r="D283" i="1"/>
  <c r="E219" i="1" l="1"/>
  <c r="F219" i="1"/>
  <c r="G219" i="1"/>
  <c r="H219" i="1"/>
  <c r="I219" i="1"/>
  <c r="D219" i="1"/>
  <c r="E66" i="1"/>
  <c r="F66" i="1"/>
  <c r="G66" i="1"/>
  <c r="H66" i="1"/>
  <c r="I66" i="1"/>
  <c r="E65" i="1"/>
  <c r="F65" i="1"/>
  <c r="G65" i="1"/>
  <c r="H65" i="1"/>
  <c r="I65" i="1"/>
  <c r="E64" i="1"/>
  <c r="F64" i="1"/>
  <c r="G64" i="1"/>
  <c r="H64" i="1"/>
  <c r="E63" i="1"/>
  <c r="F63" i="1"/>
  <c r="G63" i="1"/>
  <c r="H63" i="1"/>
  <c r="I63" i="1"/>
  <c r="E72" i="1" l="1"/>
  <c r="H72" i="1"/>
  <c r="G72" i="1"/>
  <c r="F72" i="1"/>
  <c r="E209" i="1"/>
  <c r="F209" i="1"/>
  <c r="G209" i="1"/>
  <c r="H209" i="1"/>
  <c r="I209" i="1"/>
  <c r="E208" i="1"/>
  <c r="F208" i="1"/>
  <c r="G208" i="1"/>
  <c r="H208" i="1"/>
  <c r="I208" i="1"/>
  <c r="D209" i="1"/>
  <c r="D204" i="1"/>
  <c r="D208" i="1" s="1"/>
  <c r="D210" i="1" l="1"/>
  <c r="I210" i="1"/>
  <c r="F210" i="1"/>
  <c r="E210" i="1"/>
  <c r="H210" i="1"/>
  <c r="G210" i="1"/>
  <c r="E199" i="1"/>
  <c r="F199" i="1"/>
  <c r="G199" i="1"/>
  <c r="H199" i="1"/>
  <c r="I199" i="1"/>
  <c r="E195" i="1"/>
  <c r="F195" i="1"/>
  <c r="G195" i="1"/>
  <c r="H195" i="1"/>
  <c r="I195" i="1"/>
  <c r="E194" i="1"/>
  <c r="F194" i="1"/>
  <c r="G194" i="1"/>
  <c r="H194" i="1"/>
  <c r="I194" i="1"/>
  <c r="D189" i="1"/>
  <c r="D195" i="1" s="1"/>
  <c r="D199" i="1"/>
  <c r="D188" i="1"/>
  <c r="D194" i="1" s="1"/>
  <c r="E183" i="1"/>
  <c r="F183" i="1"/>
  <c r="H183" i="1"/>
  <c r="I183" i="1"/>
  <c r="E179" i="1"/>
  <c r="F179" i="1"/>
  <c r="G179" i="1"/>
  <c r="H179" i="1"/>
  <c r="I179" i="1"/>
  <c r="E178" i="1"/>
  <c r="F178" i="1"/>
  <c r="G178" i="1"/>
  <c r="H178" i="1"/>
  <c r="I178" i="1"/>
  <c r="D151" i="1"/>
  <c r="D160" i="1" s="1"/>
  <c r="D152" i="1"/>
  <c r="D161" i="1" s="1"/>
  <c r="D153" i="1"/>
  <c r="D162" i="1" s="1"/>
  <c r="D154" i="1"/>
  <c r="D163" i="1" s="1"/>
  <c r="D167" i="1"/>
  <c r="D150" i="1"/>
  <c r="D159" i="1" s="1"/>
  <c r="D129" i="1"/>
  <c r="D130" i="1"/>
  <c r="D131" i="1"/>
  <c r="D132" i="1"/>
  <c r="D128" i="1"/>
  <c r="D119" i="1"/>
  <c r="D120" i="1"/>
  <c r="D121" i="1"/>
  <c r="D122" i="1"/>
  <c r="D118" i="1"/>
  <c r="D137" i="1" s="1"/>
  <c r="D97" i="1"/>
  <c r="D98" i="1"/>
  <c r="D99" i="1"/>
  <c r="D100" i="1"/>
  <c r="D104" i="1"/>
  <c r="D96" i="1"/>
  <c r="D87" i="1"/>
  <c r="D88" i="1"/>
  <c r="D89" i="1"/>
  <c r="D90" i="1"/>
  <c r="D86" i="1"/>
  <c r="D77" i="1"/>
  <c r="D78" i="1"/>
  <c r="D79" i="1"/>
  <c r="D80" i="1"/>
  <c r="D76" i="1"/>
  <c r="D60" i="1"/>
  <c r="D57" i="1"/>
  <c r="D56" i="1"/>
  <c r="D49" i="1"/>
  <c r="D50" i="1"/>
  <c r="D51" i="1"/>
  <c r="D52" i="1"/>
  <c r="D48" i="1"/>
  <c r="D39" i="1"/>
  <c r="D40" i="1"/>
  <c r="D41" i="1"/>
  <c r="D42" i="1"/>
  <c r="D38" i="1"/>
  <c r="D29" i="1"/>
  <c r="D30" i="1"/>
  <c r="D31" i="1"/>
  <c r="D32" i="1"/>
  <c r="D36" i="1"/>
  <c r="D28" i="1"/>
  <c r="D19" i="1"/>
  <c r="D20" i="1"/>
  <c r="D21" i="1"/>
  <c r="D22" i="1"/>
  <c r="D18" i="1"/>
  <c r="D173" i="1"/>
  <c r="D179" i="1" s="1"/>
  <c r="D183" i="1"/>
  <c r="D172" i="1"/>
  <c r="D178" i="1" s="1"/>
  <c r="E167" i="1"/>
  <c r="F167" i="1"/>
  <c r="G167" i="1"/>
  <c r="H167" i="1"/>
  <c r="I167" i="1"/>
  <c r="E163" i="1"/>
  <c r="F163" i="1"/>
  <c r="G163" i="1"/>
  <c r="H163" i="1"/>
  <c r="I163" i="1"/>
  <c r="E162" i="1"/>
  <c r="F162" i="1"/>
  <c r="G162" i="1"/>
  <c r="H162" i="1"/>
  <c r="I162" i="1"/>
  <c r="E161" i="1"/>
  <c r="F161" i="1"/>
  <c r="G161" i="1"/>
  <c r="H161" i="1"/>
  <c r="I161" i="1"/>
  <c r="E160" i="1"/>
  <c r="F160" i="1"/>
  <c r="G160" i="1"/>
  <c r="H160" i="1"/>
  <c r="I160" i="1"/>
  <c r="F159" i="1"/>
  <c r="G159" i="1"/>
  <c r="H159" i="1"/>
  <c r="I159" i="1"/>
  <c r="E159" i="1"/>
  <c r="E145" i="1"/>
  <c r="F145" i="1"/>
  <c r="G145" i="1"/>
  <c r="H145" i="1"/>
  <c r="I145" i="1"/>
  <c r="E141" i="1"/>
  <c r="F141" i="1"/>
  <c r="G141" i="1"/>
  <c r="H141" i="1"/>
  <c r="I141" i="1"/>
  <c r="E140" i="1"/>
  <c r="F140" i="1"/>
  <c r="G140" i="1"/>
  <c r="H140" i="1"/>
  <c r="I140" i="1"/>
  <c r="E139" i="1"/>
  <c r="F139" i="1"/>
  <c r="G139" i="1"/>
  <c r="H139" i="1"/>
  <c r="I139" i="1"/>
  <c r="I138" i="1"/>
  <c r="E138" i="1"/>
  <c r="F138" i="1"/>
  <c r="G138" i="1"/>
  <c r="H138" i="1"/>
  <c r="E137" i="1"/>
  <c r="F137" i="1"/>
  <c r="G137" i="1"/>
  <c r="H137" i="1"/>
  <c r="I137" i="1"/>
  <c r="E113" i="1"/>
  <c r="F113" i="1"/>
  <c r="G113" i="1"/>
  <c r="H113" i="1"/>
  <c r="I113" i="1"/>
  <c r="E109" i="1"/>
  <c r="F109" i="1"/>
  <c r="G109" i="1"/>
  <c r="H109" i="1"/>
  <c r="I109" i="1"/>
  <c r="I312" i="1" s="1"/>
  <c r="E108" i="1"/>
  <c r="F108" i="1"/>
  <c r="G108" i="1"/>
  <c r="H108" i="1"/>
  <c r="I108" i="1"/>
  <c r="E107" i="1"/>
  <c r="F107" i="1"/>
  <c r="G107" i="1"/>
  <c r="H107" i="1"/>
  <c r="I107" i="1"/>
  <c r="E106" i="1"/>
  <c r="F106" i="1"/>
  <c r="G106" i="1"/>
  <c r="H106" i="1"/>
  <c r="I106" i="1"/>
  <c r="E105" i="1"/>
  <c r="F105" i="1"/>
  <c r="G105" i="1"/>
  <c r="H105" i="1"/>
  <c r="I105" i="1"/>
  <c r="I64" i="1"/>
  <c r="D67" i="1" l="1"/>
  <c r="F313" i="1"/>
  <c r="G307" i="1"/>
  <c r="I307" i="1"/>
  <c r="H307" i="1"/>
  <c r="H313" i="1"/>
  <c r="E309" i="1"/>
  <c r="I313" i="1"/>
  <c r="G313" i="1"/>
  <c r="F312" i="1"/>
  <c r="E312" i="1"/>
  <c r="H312" i="1"/>
  <c r="E313" i="1"/>
  <c r="G312" i="1"/>
  <c r="F200" i="1"/>
  <c r="F146" i="1"/>
  <c r="E307" i="1"/>
  <c r="G310" i="1"/>
  <c r="H309" i="1"/>
  <c r="I146" i="1"/>
  <c r="E168" i="1"/>
  <c r="I311" i="1"/>
  <c r="F310" i="1"/>
  <c r="G311" i="1"/>
  <c r="F184" i="1"/>
  <c r="H200" i="1"/>
  <c r="I310" i="1"/>
  <c r="F311" i="1"/>
  <c r="F168" i="1"/>
  <c r="G200" i="1"/>
  <c r="D139" i="1"/>
  <c r="E310" i="1"/>
  <c r="E146" i="1"/>
  <c r="G309" i="1"/>
  <c r="H146" i="1"/>
  <c r="E200" i="1"/>
  <c r="F309" i="1"/>
  <c r="H311" i="1"/>
  <c r="G146" i="1"/>
  <c r="G184" i="1"/>
  <c r="I168" i="1"/>
  <c r="I184" i="1"/>
  <c r="H168" i="1"/>
  <c r="H184" i="1"/>
  <c r="F307" i="1"/>
  <c r="H310" i="1"/>
  <c r="E311" i="1"/>
  <c r="G168" i="1"/>
  <c r="I200" i="1"/>
  <c r="D108" i="1"/>
  <c r="D64" i="1"/>
  <c r="D66" i="1"/>
  <c r="D65" i="1"/>
  <c r="D141" i="1"/>
  <c r="I309" i="1"/>
  <c r="I72" i="1"/>
  <c r="I114" i="1"/>
  <c r="D145" i="1"/>
  <c r="H114" i="1"/>
  <c r="G114" i="1"/>
  <c r="D63" i="1"/>
  <c r="F114" i="1"/>
  <c r="E114" i="1"/>
  <c r="D107" i="1"/>
  <c r="D140" i="1"/>
  <c r="D200" i="1"/>
  <c r="D184" i="1"/>
  <c r="D138" i="1"/>
  <c r="D109" i="1"/>
  <c r="D168" i="1"/>
  <c r="D106" i="1"/>
  <c r="D113" i="1"/>
  <c r="D105" i="1"/>
  <c r="D146" i="1" l="1"/>
  <c r="D72" i="1"/>
  <c r="D114" i="1"/>
</calcChain>
</file>

<file path=xl/sharedStrings.xml><?xml version="1.0" encoding="utf-8"?>
<sst xmlns="http://schemas.openxmlformats.org/spreadsheetml/2006/main" count="127" uniqueCount="106">
  <si>
    <t>Наименование объекта, мероприятия</t>
  </si>
  <si>
    <t>Срок финансирования</t>
  </si>
  <si>
    <t>Планируемые объемы финансирования (тыс. рублей в действующих ценах года реализации мероприятия)</t>
  </si>
  <si>
    <t xml:space="preserve">Индикаторы реализации </t>
  </si>
  <si>
    <t>Главный распорядитель бюджетных средств</t>
  </si>
  <si>
    <t>в том числе</t>
  </si>
  <si>
    <t>бюджет Логиновского сельского поселения</t>
  </si>
  <si>
    <t>бюджеты городских и сельских поселений</t>
  </si>
  <si>
    <t>областной бюджет</t>
  </si>
  <si>
    <t>федеральный бюджет</t>
  </si>
  <si>
    <t>прочие источники</t>
  </si>
  <si>
    <t>1.Основное мероприятие1. Развитие культуры.</t>
  </si>
  <si>
    <t>Администрация Логиновского сельского поселения</t>
  </si>
  <si>
    <t xml:space="preserve">1.2. Мероприятие: текущий, капитальный ремонт и материальное техническое оснащение учреждений культуры </t>
  </si>
  <si>
    <t>1.3 Мероприятие: организация и проведение культурно-массовых мероприятий</t>
  </si>
  <si>
    <t>Число культурно-массовых мероприятий</t>
  </si>
  <si>
    <t xml:space="preserve">1.4 Мероприятие: выплата заработной платы работникам учреждений культуры </t>
  </si>
  <si>
    <t>1.5 Софинансирование расходов на капитальный ремонт зданий и учреждений культурно-досугового типа и приобретение оборудования для оснащения учреждений культурно-досугового типа, расположенных в сельской местности</t>
  </si>
  <si>
    <t>2. Основное мероприятие: Реализация мероприятия, направленного на достижение целей федерального проекта "Творческие люди"</t>
  </si>
  <si>
    <t>2.1.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</si>
  <si>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Итого по подпрограмме 1</t>
  </si>
  <si>
    <t>Всего по подпрограмме 1</t>
  </si>
  <si>
    <t>2.Подпрограмма 2 «Обеспечение устойчивого функционирования жилищно-коммунального хозяйства в Логиновском сельском поселении Павлоградского муниципального района»</t>
  </si>
  <si>
    <t>2.1.Основное мероприятие:1.Благоустройство территории поселения</t>
  </si>
  <si>
    <t>1.1. Уличное освещение</t>
  </si>
  <si>
    <t>обеспечение уличного освещения населенных пунктов</t>
  </si>
  <si>
    <t>1.2.Прочие мероприятия по благоустройству сельских поселений</t>
  </si>
  <si>
    <t>Создание условий для благоустройства территории Логиновского сельского поселения</t>
  </si>
  <si>
    <t xml:space="preserve">1.3.Организация и содержание мест захоронения </t>
  </si>
  <si>
    <t>Итого по подпрограмме 2</t>
  </si>
  <si>
    <t>Всего по подпрограмме 2</t>
  </si>
  <si>
    <t>3.Подпрограмма 3 «Безопасность Логиновского сельского поселения Павлоградского муниципального района»</t>
  </si>
  <si>
    <t>3.1 Основное мероприятие:1. Обеспечение пожарной безопасности на территории поселения</t>
  </si>
  <si>
    <t xml:space="preserve">1.1.Обеспечение первичных мер пожарной безопасности </t>
  </si>
  <si>
    <t>1.2. Денежное поощрение деятельности добровольных народных дружин</t>
  </si>
  <si>
    <t>Итого по подпрограмме 3</t>
  </si>
  <si>
    <t>Всего по подпрограмме 3</t>
  </si>
  <si>
    <t>4.Подпрограмма 4  «Развитие физической культуры и спорта в Логиновском сельском поселении Павлоградского муниципального района»</t>
  </si>
  <si>
    <t>4.1.Основное мероприятие 1. Развитие физической культуры и спорта.</t>
  </si>
  <si>
    <t>1.1. Мероприятие: организация и проведение мероприятий и спортивных соревнований</t>
  </si>
  <si>
    <t>Итого по подпрограмме 4</t>
  </si>
  <si>
    <t>Всего по подпрограмме 4</t>
  </si>
  <si>
    <t>5. Подпрограмма 5 «Стимулирование экономической активности на территории поселения»</t>
  </si>
  <si>
    <t>5.1. Основное мероприятие 1. Организация общественных работ для временного трудоустройства безработных и не занятых граждан</t>
  </si>
  <si>
    <t>1.1.Мероприятие: организация и финансирование оплачиваемых общественных работ в поселении</t>
  </si>
  <si>
    <t>Обеспечение устойчивого экономического развития поселения, повышение доходов и обеспечение занятости населения</t>
  </si>
  <si>
    <t>Итого по подпрограмме 5</t>
  </si>
  <si>
    <t>Всего по подпрограмме 5</t>
  </si>
  <si>
    <t>Основное мероприятие 1.   Внедрение энергоэффективных технологий на территории Логиновского сельского поселения Павлоградского муниципального района Омской области</t>
  </si>
  <si>
    <t>1.1.Мероприятие:   Организация и финансирование расходов направленных на энергосбережение и  повышение энергетической эффективности</t>
  </si>
  <si>
    <t>Доля объема электрической энергии, расчеты за которую осуществляются с использованием приборов учета</t>
  </si>
  <si>
    <t>Итого по подпрограмме 6</t>
  </si>
  <si>
    <t>Всего по подпрограмме 6</t>
  </si>
  <si>
    <t>ИТОГО по программе</t>
  </si>
  <si>
    <t>ВСЕГО</t>
  </si>
  <si>
    <t xml:space="preserve">Распоряди-тель (получатель)
бюджетных средств
Исполнители мероприятий
</t>
  </si>
  <si>
    <t>Всего</t>
  </si>
  <si>
    <t>1. Подпрограмма 1  «Развитие культуры в Логиновском сельском поселении Павлоградского муниципального района»</t>
  </si>
  <si>
    <t xml:space="preserve">1.1 Мероприятие: содержание муниципальных учреждений культуры 
</t>
  </si>
  <si>
    <t xml:space="preserve">количество спортивных сооружений и библиотек, клубов, ед.;
количество посещающих культурные учреждения (ДК, библиотеки), спортивные сооружения, чел.;
</t>
  </si>
  <si>
    <t>содержание мест захоронения;</t>
  </si>
  <si>
    <t>повышение уровня пожарной безопасности и защиты населения и территории Логиновского сельского поселения от ЧС</t>
  </si>
  <si>
    <t>число культурно-досуговых и спортивных мероприятий.</t>
  </si>
  <si>
    <t>6. Подпрограмма 6 .Энергосбережение и повышение энергетической эффективности на территории  Логиновского  сельского поселения</t>
  </si>
  <si>
    <t>Подпрограмма 7 «Управление муниципальной собственностью Логиновского сельского поселения»</t>
  </si>
  <si>
    <t>Основное мероприятие 1.   Формирование и развитие собственности Логиновского сельского поселения Павлоградского муниципального района Омской области</t>
  </si>
  <si>
    <t>1.1.Мероприятие:   подготовка проектов межевания земельных участков и проведение кадастровых работ</t>
  </si>
  <si>
    <t xml:space="preserve">количество объектов недвижимости поселения, в отношении которых получены технические и    кадастровые паспорта (единиц);                       </t>
  </si>
  <si>
    <t>Итого по подпрограмме 7</t>
  </si>
  <si>
    <t>Всего по подпрограмме 7</t>
  </si>
  <si>
    <t>2.2.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</si>
  <si>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 xml:space="preserve">Подпрограмма 8 «Формирование комфортной городской среды 
Логиновского сельского поселения Павлоградского муниципального района Омской области» </t>
  </si>
  <si>
    <t>Основное мероприятие 1. Благоустройство наиболее посещаемых общественных территорий  Логиновского  сельского поселения.</t>
  </si>
  <si>
    <t>Итого по подпрограмме 8</t>
  </si>
  <si>
    <t>Всего по подпрограмме 8</t>
  </si>
  <si>
    <t>Подпрограмма 9 «Профилактика правонарушений в Логиновском сельском поселении»</t>
  </si>
  <si>
    <t xml:space="preserve">1.1. Организация круглых
столов по вопросам профилактики
правонарушений и наркомании
</t>
  </si>
  <si>
    <t>1.2. Уничтожение дикорастущей конопли</t>
  </si>
  <si>
    <t>Основное мероприятие 2. Информационно-разъяснительная работа</t>
  </si>
  <si>
    <t xml:space="preserve">2.1. Издание, распространение
информационных просветительских
материалов, буклетов, листовок по
проблемам наркомании и пропаганде
здорового образа жизни среди населения
</t>
  </si>
  <si>
    <t>2.2. Разработка и изготовление информационных стендов по разъяснению гражданам основ законодательства в сфере профилактики правонарушений в кабинете участкового уполномоченного</t>
  </si>
  <si>
    <t xml:space="preserve">2.3. Проведение
разъяснительной работы с жителями
поселения о мерах ответственности за незаконное культивирование дикорастущей конопли
</t>
  </si>
  <si>
    <t xml:space="preserve">3.1. Организация и проведение
антинаркотических мероприятий под
девизом «Мир без наркотиков»
</t>
  </si>
  <si>
    <t xml:space="preserve">3.3. Книжные выставки-
проблемы
«Знак беды», «Вредным привычкам-
книжный заслон»
</t>
  </si>
  <si>
    <t>3.4. Участие в муниципальном конкурсе стенных газет «Наш выбор - здоровье»</t>
  </si>
  <si>
    <t>3.5. Участие в муниципальном конкурсе рисунков «Мир без наркотиков»</t>
  </si>
  <si>
    <t>Итого по подпрограмме 9</t>
  </si>
  <si>
    <t>Всего по подпрограмме 9</t>
  </si>
  <si>
    <t xml:space="preserve">Основное мероприятие 3. Социально-культурные мероприятия
</t>
  </si>
  <si>
    <t xml:space="preserve">3.2. Мероприятия по пропаганде здорового образа жизни и профилактике алкоголизма, наркомании, табакокурения, правонарушений и преступлений в молодежной среде: «Познай себя» , «Я управляю собой»
-Подготовка и проведение ежегодных акций: «Спорт- против наркотиков», «Школа против курения»
</t>
  </si>
  <si>
    <t>Основное мероприятие 1. Общие организационные меры по профилактике правонарушений, обеспечению общественной безопасности в Логиновском сельском поселении</t>
  </si>
  <si>
    <t xml:space="preserve">2.4. Издание, распространение информационных просветительских материалов, буклетов, листовок по профилактике дистанционных преступлений, по повышению финансовой грамотности населения2.4. </t>
  </si>
  <si>
    <t>2.5. Проведение разъяснительной по  ресоциализации лиц, освободившихся из мест лишения свободы</t>
  </si>
  <si>
    <t>1.1. Мероприятие: Капитальный ремонт, ремонт и содержание автомобильных дорог общего пользования местного значения наиболее посещаемых общественных территорий.</t>
  </si>
  <si>
    <t>2.1.Мероприятие: Благоустройство общественных территорий</t>
  </si>
  <si>
    <t>2.1. Реализация инициативных проектов в сфере формирования комфортной городской среды</t>
  </si>
  <si>
    <t>Основное мероприятие 2. Реализация регионального проекта "Формирование комфортной городской среды на территории  Омской области», направленного на достижение целей федерального проекта «Формирование комфортной городской среды».</t>
  </si>
  <si>
    <t>Основное мероприятие 1. Патриотическое воспитание молодежи в Логиновском сельском поселении</t>
  </si>
  <si>
    <t>1.1.Участие в торжественных церемониях, посвященных памятным дням</t>
  </si>
  <si>
    <t>1.2. Организация  пропаганды по военно-патриотической тематике (изготовление памяток, листовок, плакатов)</t>
  </si>
  <si>
    <t>Подпрограмма 10 «Военно-патриотическое воспитание несовершеннолетних и молодежи Логиновского  сельского поселения»</t>
  </si>
  <si>
    <t>Итого по подпрограмме 10</t>
  </si>
  <si>
    <t>Всего по подпрограмме 10</t>
  </si>
  <si>
    <t xml:space="preserve">Приложение 2 Утверждено постановлением
администрации Логиновского сельского поселения от 30.04.2025г. № 98/1-п 
</t>
  </si>
  <si>
    <t xml:space="preserve">План
мероприятий муниципальной программы 
«Устойчивое развитие территорий Логиновского сельского поселения Павлоградского муниципального района Омской области на 2019-2027 годы»
</t>
  </si>
  <si>
    <t>3. Основное мероприятие: Реализация инициативных проектов в сфере культуры на территории муниципальных образований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</si>
</sst>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3" fillId="0" borderId="0" xfId="0" applyFont="1"/>
    <xf numFmtId="0" fontId="3" fillId="0" borderId="16" xfId="0" applyFont="1" applyBorder="1" applyAlignment="1">
      <alignment vertical="justify"/>
    </xf>
    <xf numFmtId="0" fontId="3" fillId="0" borderId="16" xfId="0" applyFont="1" applyBorder="1" applyAlignment="1">
      <alignment horizontal="center" vertical="justify"/>
    </xf>
    <xf numFmtId="0" fontId="3" fillId="0" borderId="0" xfId="0" applyFont="1" applyBorder="1" applyAlignment="1">
      <alignment vertical="justify"/>
    </xf>
    <xf numFmtId="0" fontId="0" fillId="0" borderId="0" xfId="0" applyBorder="1"/>
    <xf numFmtId="0" fontId="3" fillId="0" borderId="35" xfId="0" applyFont="1" applyBorder="1" applyAlignment="1">
      <alignment horizontal="center" vertical="justify"/>
    </xf>
    <xf numFmtId="0" fontId="3" fillId="0" borderId="33" xfId="0" applyFont="1" applyBorder="1" applyAlignment="1">
      <alignment horizontal="center" vertical="justify"/>
    </xf>
    <xf numFmtId="0" fontId="3" fillId="0" borderId="33" xfId="0" applyFont="1" applyBorder="1" applyAlignment="1">
      <alignment vertical="justify"/>
    </xf>
    <xf numFmtId="0" fontId="4" fillId="0" borderId="13" xfId="0" applyFont="1" applyBorder="1" applyAlignment="1">
      <alignment vertical="justify"/>
    </xf>
    <xf numFmtId="0" fontId="3" fillId="0" borderId="35" xfId="0" applyFont="1" applyBorder="1" applyAlignment="1">
      <alignment vertical="justify"/>
    </xf>
    <xf numFmtId="0" fontId="3" fillId="0" borderId="21" xfId="0" applyFont="1" applyBorder="1" applyAlignment="1">
      <alignment horizontal="center" vertical="justify"/>
    </xf>
    <xf numFmtId="0" fontId="7" fillId="0" borderId="43" xfId="0" applyFont="1" applyBorder="1" applyAlignment="1">
      <alignment vertical="justify"/>
    </xf>
    <xf numFmtId="0" fontId="7" fillId="0" borderId="44" xfId="0" applyFont="1" applyBorder="1" applyAlignment="1">
      <alignment horizontal="center" vertical="justify"/>
    </xf>
    <xf numFmtId="0" fontId="7" fillId="0" borderId="44" xfId="0" applyFont="1" applyBorder="1" applyAlignment="1">
      <alignment vertical="justify"/>
    </xf>
    <xf numFmtId="0" fontId="7" fillId="0" borderId="45" xfId="0" applyFont="1" applyBorder="1" applyAlignment="1">
      <alignment vertical="justify"/>
    </xf>
    <xf numFmtId="0" fontId="7" fillId="0" borderId="42" xfId="0" applyFont="1" applyBorder="1" applyAlignment="1">
      <alignment vertical="justify"/>
    </xf>
    <xf numFmtId="0" fontId="7" fillId="0" borderId="48" xfId="0" applyFont="1" applyBorder="1" applyAlignment="1">
      <alignment horizontal="center" vertical="justify"/>
    </xf>
    <xf numFmtId="0" fontId="7" fillId="0" borderId="49" xfId="0" applyFont="1" applyBorder="1" applyAlignment="1">
      <alignment horizontal="center" vertical="justify"/>
    </xf>
    <xf numFmtId="0" fontId="7" fillId="0" borderId="50" xfId="0" applyFont="1" applyBorder="1" applyAlignment="1">
      <alignment horizontal="center" vertical="justify"/>
    </xf>
    <xf numFmtId="0" fontId="7" fillId="0" borderId="52" xfId="0" applyFont="1" applyBorder="1" applyAlignment="1">
      <alignment horizontal="center" vertical="justify"/>
    </xf>
    <xf numFmtId="0" fontId="7" fillId="0" borderId="53" xfId="0" applyFont="1" applyBorder="1" applyAlignment="1">
      <alignment horizontal="center" vertical="justify"/>
    </xf>
    <xf numFmtId="0" fontId="7" fillId="0" borderId="36" xfId="0" applyFont="1" applyBorder="1" applyAlignment="1">
      <alignment horizontal="center" vertical="justify"/>
    </xf>
    <xf numFmtId="0" fontId="7" fillId="0" borderId="54" xfId="0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justify"/>
    </xf>
    <xf numFmtId="0" fontId="7" fillId="0" borderId="14" xfId="0" applyFont="1" applyBorder="1" applyAlignment="1">
      <alignment vertical="justify"/>
    </xf>
    <xf numFmtId="0" fontId="7" fillId="0" borderId="11" xfId="0" applyFont="1" applyBorder="1" applyAlignment="1">
      <alignment vertical="justify"/>
    </xf>
    <xf numFmtId="0" fontId="7" fillId="0" borderId="8" xfId="0" applyFont="1" applyBorder="1" applyAlignment="1">
      <alignment vertical="justify"/>
    </xf>
    <xf numFmtId="0" fontId="7" fillId="0" borderId="1" xfId="0" applyFont="1" applyBorder="1" applyAlignment="1">
      <alignment vertical="justify"/>
    </xf>
    <xf numFmtId="0" fontId="7" fillId="0" borderId="9" xfId="0" applyFont="1" applyBorder="1" applyAlignment="1">
      <alignment vertical="justify"/>
    </xf>
    <xf numFmtId="0" fontId="7" fillId="0" borderId="5" xfId="0" applyFont="1" applyBorder="1" applyAlignment="1">
      <alignment vertical="justify"/>
    </xf>
    <xf numFmtId="0" fontId="7" fillId="0" borderId="28" xfId="0" applyFont="1" applyBorder="1" applyAlignment="1">
      <alignment vertical="justify"/>
    </xf>
    <xf numFmtId="0" fontId="7" fillId="0" borderId="18" xfId="0" applyFont="1" applyBorder="1" applyAlignment="1">
      <alignment vertical="justify"/>
    </xf>
    <xf numFmtId="0" fontId="7" fillId="0" borderId="51" xfId="0" applyFont="1" applyBorder="1" applyAlignment="1">
      <alignment vertical="justify"/>
    </xf>
    <xf numFmtId="0" fontId="7" fillId="0" borderId="55" xfId="0" applyFont="1" applyBorder="1" applyAlignment="1">
      <alignment vertical="justify"/>
    </xf>
    <xf numFmtId="0" fontId="7" fillId="0" borderId="37" xfId="0" applyFont="1" applyBorder="1" applyAlignment="1">
      <alignment vertical="justify"/>
    </xf>
    <xf numFmtId="0" fontId="7" fillId="0" borderId="56" xfId="0" applyFont="1" applyBorder="1" applyAlignment="1">
      <alignment vertical="justify"/>
    </xf>
    <xf numFmtId="0" fontId="7" fillId="0" borderId="48" xfId="0" applyFont="1" applyBorder="1" applyAlignment="1">
      <alignment vertical="justify"/>
    </xf>
    <xf numFmtId="0" fontId="7" fillId="0" borderId="49" xfId="0" applyFont="1" applyBorder="1" applyAlignment="1">
      <alignment vertical="justify"/>
    </xf>
    <xf numFmtId="0" fontId="7" fillId="0" borderId="50" xfId="0" applyFont="1" applyBorder="1" applyAlignment="1">
      <alignment vertical="justify"/>
    </xf>
    <xf numFmtId="0" fontId="8" fillId="0" borderId="14" xfId="0" applyFont="1" applyBorder="1"/>
    <xf numFmtId="0" fontId="7" fillId="0" borderId="16" xfId="0" applyFont="1" applyBorder="1" applyAlignment="1">
      <alignment horizontal="center" vertical="justify"/>
    </xf>
    <xf numFmtId="4" fontId="3" fillId="0" borderId="16" xfId="0" applyNumberFormat="1" applyFont="1" applyBorder="1" applyAlignment="1">
      <alignment horizontal="center" vertical="justify"/>
    </xf>
    <xf numFmtId="4" fontId="3" fillId="0" borderId="21" xfId="0" applyNumberFormat="1" applyFont="1" applyBorder="1" applyAlignment="1">
      <alignment horizontal="center" vertical="justify"/>
    </xf>
    <xf numFmtId="4" fontId="7" fillId="0" borderId="28" xfId="0" applyNumberFormat="1" applyFont="1" applyBorder="1" applyAlignment="1">
      <alignment horizontal="center" vertical="justify"/>
    </xf>
    <xf numFmtId="4" fontId="7" fillId="0" borderId="48" xfId="0" applyNumberFormat="1" applyFont="1" applyBorder="1" applyAlignment="1">
      <alignment horizontal="center" vertical="justify"/>
    </xf>
    <xf numFmtId="4" fontId="7" fillId="0" borderId="18" xfId="0" applyNumberFormat="1" applyFont="1" applyBorder="1" applyAlignment="1">
      <alignment horizontal="center" vertical="justify"/>
    </xf>
    <xf numFmtId="4" fontId="7" fillId="0" borderId="49" xfId="0" applyNumberFormat="1" applyFont="1" applyBorder="1" applyAlignment="1">
      <alignment horizontal="center" vertical="justify"/>
    </xf>
    <xf numFmtId="4" fontId="7" fillId="0" borderId="24" xfId="0" applyNumberFormat="1" applyFont="1" applyBorder="1" applyAlignment="1">
      <alignment horizontal="center" vertical="justify"/>
    </xf>
    <xf numFmtId="4" fontId="7" fillId="0" borderId="50" xfId="0" applyNumberFormat="1" applyFont="1" applyBorder="1" applyAlignment="1">
      <alignment horizontal="center" vertical="justify"/>
    </xf>
    <xf numFmtId="4" fontId="7" fillId="0" borderId="44" xfId="0" applyNumberFormat="1" applyFont="1" applyBorder="1" applyAlignment="1">
      <alignment horizontal="center" vertical="justify"/>
    </xf>
    <xf numFmtId="4" fontId="7" fillId="0" borderId="45" xfId="0" applyNumberFormat="1" applyFont="1" applyBorder="1" applyAlignment="1">
      <alignment horizontal="center" vertical="justify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/>
    </xf>
    <xf numFmtId="4" fontId="8" fillId="0" borderId="28" xfId="0" applyNumberFormat="1" applyFont="1" applyBorder="1" applyAlignment="1">
      <alignment horizontal="center"/>
    </xf>
    <xf numFmtId="4" fontId="8" fillId="0" borderId="48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center"/>
    </xf>
    <xf numFmtId="4" fontId="8" fillId="0" borderId="49" xfId="0" applyNumberFormat="1" applyFont="1" applyBorder="1" applyAlignment="1">
      <alignment horizontal="center"/>
    </xf>
    <xf numFmtId="4" fontId="7" fillId="0" borderId="51" xfId="0" applyNumberFormat="1" applyFont="1" applyBorder="1" applyAlignment="1">
      <alignment horizontal="center" vertical="justify"/>
    </xf>
    <xf numFmtId="4" fontId="7" fillId="0" borderId="9" xfId="0" applyNumberFormat="1" applyFont="1" applyBorder="1" applyAlignment="1">
      <alignment horizontal="center" vertical="justify"/>
    </xf>
    <xf numFmtId="4" fontId="7" fillId="0" borderId="1" xfId="0" applyNumberFormat="1" applyFont="1" applyBorder="1" applyAlignment="1">
      <alignment horizontal="center" vertical="justify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/>
    </xf>
    <xf numFmtId="4" fontId="7" fillId="0" borderId="55" xfId="0" applyNumberFormat="1" applyFont="1" applyBorder="1" applyAlignment="1">
      <alignment horizontal="center" vertical="justify"/>
    </xf>
    <xf numFmtId="4" fontId="7" fillId="0" borderId="37" xfId="0" applyNumberFormat="1" applyFont="1" applyBorder="1" applyAlignment="1">
      <alignment horizontal="center" vertical="justify"/>
    </xf>
    <xf numFmtId="4" fontId="7" fillId="0" borderId="56" xfId="0" applyNumberFormat="1" applyFont="1" applyBorder="1" applyAlignment="1">
      <alignment horizontal="center" vertical="justify"/>
    </xf>
    <xf numFmtId="4" fontId="7" fillId="0" borderId="4" xfId="0" applyNumberFormat="1" applyFont="1" applyBorder="1" applyAlignment="1">
      <alignment horizontal="center" vertical="justify"/>
    </xf>
    <xf numFmtId="4" fontId="7" fillId="0" borderId="11" xfId="0" applyNumberFormat="1" applyFont="1" applyBorder="1" applyAlignment="1">
      <alignment horizontal="center" vertical="justify"/>
    </xf>
    <xf numFmtId="4" fontId="7" fillId="0" borderId="57" xfId="0" applyNumberFormat="1" applyFont="1" applyBorder="1" applyAlignment="1">
      <alignment horizontal="center" vertical="justify"/>
    </xf>
    <xf numFmtId="0" fontId="3" fillId="0" borderId="35" xfId="0" applyFont="1" applyBorder="1" applyAlignment="1">
      <alignment horizontal="left" vertical="justify"/>
    </xf>
    <xf numFmtId="0" fontId="7" fillId="0" borderId="42" xfId="0" applyFont="1" applyBorder="1" applyAlignment="1">
      <alignment horizontal="left" vertical="justify"/>
    </xf>
    <xf numFmtId="0" fontId="3" fillId="0" borderId="44" xfId="0" applyFont="1" applyBorder="1" applyAlignment="1">
      <alignment vertical="justify"/>
    </xf>
    <xf numFmtId="0" fontId="3" fillId="0" borderId="45" xfId="0" applyFont="1" applyBorder="1" applyAlignment="1">
      <alignment vertical="justify"/>
    </xf>
    <xf numFmtId="0" fontId="3" fillId="0" borderId="59" xfId="0" applyFont="1" applyBorder="1" applyAlignment="1">
      <alignment vertical="justify"/>
    </xf>
    <xf numFmtId="0" fontId="3" fillId="0" borderId="60" xfId="0" applyFont="1" applyBorder="1" applyAlignment="1">
      <alignment vertical="justify"/>
    </xf>
    <xf numFmtId="4" fontId="7" fillId="0" borderId="16" xfId="0" applyNumberFormat="1" applyFont="1" applyBorder="1" applyAlignment="1">
      <alignment horizontal="center" vertical="justify"/>
    </xf>
    <xf numFmtId="4" fontId="7" fillId="0" borderId="59" xfId="0" applyNumberFormat="1" applyFont="1" applyBorder="1" applyAlignment="1">
      <alignment horizontal="center" vertical="justify"/>
    </xf>
    <xf numFmtId="0" fontId="5" fillId="0" borderId="13" xfId="0" applyFont="1" applyBorder="1" applyAlignment="1">
      <alignment vertical="top"/>
    </xf>
    <xf numFmtId="0" fontId="3" fillId="0" borderId="39" xfId="0" applyFont="1" applyBorder="1" applyAlignment="1">
      <alignment vertical="justify"/>
    </xf>
    <xf numFmtId="0" fontId="3" fillId="0" borderId="21" xfId="0" applyFont="1" applyBorder="1" applyAlignment="1">
      <alignment vertical="justify"/>
    </xf>
    <xf numFmtId="0" fontId="7" fillId="0" borderId="43" xfId="0" applyFont="1" applyBorder="1" applyAlignment="1">
      <alignment horizontal="left" vertical="justify"/>
    </xf>
    <xf numFmtId="0" fontId="3" fillId="0" borderId="35" xfId="0" applyFont="1" applyBorder="1" applyAlignment="1">
      <alignment horizontal="left" vertical="justify" wrapText="1"/>
    </xf>
    <xf numFmtId="0" fontId="7" fillId="0" borderId="59" xfId="0" applyFont="1" applyBorder="1" applyAlignment="1">
      <alignment horizontal="center" vertical="justify"/>
    </xf>
    <xf numFmtId="0" fontId="3" fillId="0" borderId="34" xfId="0" applyFont="1" applyBorder="1" applyAlignment="1">
      <alignment horizontal="left" vertical="justify"/>
    </xf>
    <xf numFmtId="0" fontId="0" fillId="0" borderId="23" xfId="0" applyFont="1" applyBorder="1" applyAlignment="1">
      <alignment vertical="justify"/>
    </xf>
    <xf numFmtId="0" fontId="0" fillId="0" borderId="41" xfId="0" applyFont="1" applyBorder="1" applyAlignment="1">
      <alignment vertical="justify"/>
    </xf>
    <xf numFmtId="0" fontId="0" fillId="0" borderId="16" xfId="0" applyFont="1" applyBorder="1" applyAlignment="1">
      <alignment vertical="justify"/>
    </xf>
    <xf numFmtId="0" fontId="0" fillId="0" borderId="33" xfId="0" applyFont="1" applyBorder="1" applyAlignment="1">
      <alignment vertical="justify"/>
    </xf>
    <xf numFmtId="0" fontId="7" fillId="0" borderId="38" xfId="0" applyFont="1" applyBorder="1" applyAlignment="1">
      <alignment horizontal="left" vertical="justify"/>
    </xf>
    <xf numFmtId="0" fontId="13" fillId="0" borderId="21" xfId="0" applyFont="1" applyBorder="1" applyAlignment="1">
      <alignment vertical="justify"/>
    </xf>
    <xf numFmtId="0" fontId="13" fillId="0" borderId="39" xfId="0" applyFont="1" applyBorder="1" applyAlignment="1">
      <alignment vertical="justify"/>
    </xf>
    <xf numFmtId="0" fontId="0" fillId="0" borderId="23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justify"/>
    </xf>
    <xf numFmtId="0" fontId="16" fillId="0" borderId="16" xfId="0" applyFont="1" applyBorder="1" applyAlignment="1">
      <alignment horizontal="center" vertical="justify"/>
    </xf>
    <xf numFmtId="0" fontId="16" fillId="0" borderId="16" xfId="0" applyFont="1" applyBorder="1" applyAlignment="1">
      <alignment vertical="justify"/>
    </xf>
    <xf numFmtId="0" fontId="16" fillId="0" borderId="33" xfId="0" applyFont="1" applyBorder="1" applyAlignment="1">
      <alignment vertical="justify"/>
    </xf>
    <xf numFmtId="4" fontId="0" fillId="0" borderId="23" xfId="0" applyNumberFormat="1" applyFont="1" applyBorder="1" applyAlignment="1">
      <alignment vertical="justify"/>
    </xf>
    <xf numFmtId="4" fontId="0" fillId="0" borderId="16" xfId="0" applyNumberFormat="1" applyFont="1" applyBorder="1" applyAlignment="1">
      <alignment vertical="justify"/>
    </xf>
    <xf numFmtId="4" fontId="16" fillId="0" borderId="16" xfId="0" applyNumberFormat="1" applyFont="1" applyBorder="1" applyAlignment="1">
      <alignment vertical="justify"/>
    </xf>
    <xf numFmtId="4" fontId="13" fillId="0" borderId="21" xfId="0" applyNumberFormat="1" applyFont="1" applyBorder="1" applyAlignment="1">
      <alignment vertical="justify"/>
    </xf>
    <xf numFmtId="0" fontId="7" fillId="0" borderId="61" xfId="0" applyFont="1" applyBorder="1" applyAlignment="1">
      <alignment horizontal="center" vertical="justify"/>
    </xf>
    <xf numFmtId="4" fontId="7" fillId="0" borderId="61" xfId="0" applyNumberFormat="1" applyFont="1" applyBorder="1" applyAlignment="1">
      <alignment horizontal="center" vertical="justify"/>
    </xf>
    <xf numFmtId="0" fontId="3" fillId="0" borderId="39" xfId="0" applyFont="1" applyBorder="1" applyAlignment="1">
      <alignment vertical="justify"/>
    </xf>
    <xf numFmtId="0" fontId="3" fillId="0" borderId="21" xfId="0" applyFont="1" applyBorder="1" applyAlignment="1">
      <alignment vertical="justify"/>
    </xf>
    <xf numFmtId="0" fontId="3" fillId="0" borderId="39" xfId="0" applyFont="1" applyBorder="1" applyAlignment="1">
      <alignment vertical="justify"/>
    </xf>
    <xf numFmtId="0" fontId="3" fillId="0" borderId="21" xfId="0" applyFont="1" applyBorder="1" applyAlignment="1">
      <alignment vertical="justify"/>
    </xf>
    <xf numFmtId="0" fontId="3" fillId="0" borderId="21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justify" wrapText="1"/>
    </xf>
    <xf numFmtId="0" fontId="13" fillId="0" borderId="31" xfId="0" applyFont="1" applyBorder="1" applyAlignment="1">
      <alignment horizontal="center" vertical="justify" wrapText="1"/>
    </xf>
    <xf numFmtId="0" fontId="13" fillId="0" borderId="16" xfId="0" applyFont="1" applyBorder="1" applyAlignment="1">
      <alignment horizontal="center" vertical="justify" wrapText="1"/>
    </xf>
    <xf numFmtId="0" fontId="13" fillId="0" borderId="33" xfId="0" applyFont="1" applyBorder="1" applyAlignment="1">
      <alignment horizontal="center" vertical="justify" wrapText="1"/>
    </xf>
    <xf numFmtId="0" fontId="13" fillId="0" borderId="64" xfId="0" applyFont="1" applyBorder="1" applyAlignment="1">
      <alignment horizontal="center" vertical="justify" wrapText="1"/>
    </xf>
    <xf numFmtId="0" fontId="13" fillId="0" borderId="65" xfId="0" applyFont="1" applyBorder="1" applyAlignment="1">
      <alignment horizontal="center" vertical="justify" wrapText="1"/>
    </xf>
    <xf numFmtId="0" fontId="3" fillId="0" borderId="62" xfId="0" applyFont="1" applyBorder="1" applyAlignment="1">
      <alignment horizontal="left" vertical="justify" wrapText="1"/>
    </xf>
    <xf numFmtId="0" fontId="13" fillId="0" borderId="21" xfId="0" applyFont="1" applyBorder="1" applyAlignment="1">
      <alignment horizontal="center" vertical="justify" wrapText="1"/>
    </xf>
    <xf numFmtId="0" fontId="13" fillId="0" borderId="39" xfId="0" applyFont="1" applyBorder="1" applyAlignment="1">
      <alignment horizontal="center" vertical="justify" wrapText="1"/>
    </xf>
    <xf numFmtId="0" fontId="7" fillId="0" borderId="6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justify" wrapText="1"/>
    </xf>
    <xf numFmtId="0" fontId="1" fillId="0" borderId="21" xfId="0" applyFont="1" applyBorder="1" applyAlignment="1">
      <alignment horizontal="center" vertical="justify" wrapText="1"/>
    </xf>
    <xf numFmtId="0" fontId="7" fillId="0" borderId="3" xfId="0" applyFont="1" applyBorder="1" applyAlignment="1">
      <alignment horizontal="center" vertical="justify"/>
    </xf>
    <xf numFmtId="0" fontId="3" fillId="0" borderId="21" xfId="0" applyFont="1" applyBorder="1" applyAlignment="1">
      <alignment horizontal="center" vertical="justify"/>
    </xf>
    <xf numFmtId="0" fontId="3" fillId="0" borderId="38" xfId="0" applyFont="1" applyBorder="1" applyAlignment="1">
      <alignment horizontal="left" vertical="justify" wrapText="1"/>
    </xf>
    <xf numFmtId="0" fontId="0" fillId="0" borderId="32" xfId="0" applyBorder="1" applyAlignment="1">
      <alignment horizontal="left" vertical="justify" wrapText="1"/>
    </xf>
    <xf numFmtId="0" fontId="0" fillId="0" borderId="34" xfId="0" applyBorder="1" applyAlignment="1">
      <alignment horizontal="left" vertical="justify" wrapText="1"/>
    </xf>
    <xf numFmtId="0" fontId="3" fillId="0" borderId="38" xfId="0" applyFont="1" applyBorder="1" applyAlignment="1">
      <alignment horizontal="left" vertical="justify"/>
    </xf>
    <xf numFmtId="0" fontId="0" fillId="0" borderId="32" xfId="0" applyBorder="1" applyAlignment="1">
      <alignment horizontal="left" vertical="justify"/>
    </xf>
    <xf numFmtId="0" fontId="0" fillId="0" borderId="34" xfId="0" applyBorder="1" applyAlignment="1">
      <alignment horizontal="left" vertical="justify"/>
    </xf>
    <xf numFmtId="0" fontId="7" fillId="0" borderId="38" xfId="0" applyFont="1" applyBorder="1" applyAlignment="1">
      <alignment horizontal="left" vertical="justify"/>
    </xf>
    <xf numFmtId="0" fontId="0" fillId="0" borderId="38" xfId="0" applyBorder="1" applyAlignment="1">
      <alignment horizontal="left" vertical="justify"/>
    </xf>
    <xf numFmtId="0" fontId="3" fillId="0" borderId="38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0" fillId="0" borderId="36" xfId="0" applyBorder="1" applyAlignment="1">
      <alignment vertical="justify"/>
    </xf>
    <xf numFmtId="0" fontId="0" fillId="0" borderId="18" xfId="0" applyBorder="1" applyAlignment="1">
      <alignment vertical="justify"/>
    </xf>
    <xf numFmtId="0" fontId="0" fillId="0" borderId="37" xfId="0" applyBorder="1" applyAlignment="1">
      <alignment vertical="justify"/>
    </xf>
    <xf numFmtId="0" fontId="3" fillId="0" borderId="39" xfId="0" applyFont="1" applyBorder="1" applyAlignment="1">
      <alignment vertical="justify"/>
    </xf>
    <xf numFmtId="0" fontId="0" fillId="0" borderId="40" xfId="0" applyBorder="1" applyAlignment="1">
      <alignment vertical="justify"/>
    </xf>
    <xf numFmtId="0" fontId="0" fillId="0" borderId="41" xfId="0" applyBorder="1" applyAlignment="1">
      <alignment vertical="justify"/>
    </xf>
    <xf numFmtId="0" fontId="3" fillId="0" borderId="21" xfId="0" applyFont="1" applyBorder="1" applyAlignment="1">
      <alignment vertical="justify"/>
    </xf>
    <xf numFmtId="0" fontId="0" fillId="0" borderId="22" xfId="0" applyBorder="1" applyAlignment="1">
      <alignment vertical="justify"/>
    </xf>
    <xf numFmtId="0" fontId="0" fillId="0" borderId="23" xfId="0" applyBorder="1" applyAlignment="1">
      <alignment vertical="justify"/>
    </xf>
    <xf numFmtId="0" fontId="8" fillId="0" borderId="30" xfId="0" applyFont="1" applyBorder="1" applyAlignment="1">
      <alignment horizontal="center" vertical="justify"/>
    </xf>
    <xf numFmtId="0" fontId="7" fillId="0" borderId="16" xfId="0" applyFont="1" applyBorder="1" applyAlignment="1">
      <alignment horizontal="center" vertical="justify"/>
    </xf>
    <xf numFmtId="0" fontId="8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vertical="center"/>
    </xf>
    <xf numFmtId="0" fontId="7" fillId="0" borderId="27" xfId="0" applyFont="1" applyBorder="1" applyAlignment="1">
      <alignment horizontal="center" vertical="justify"/>
    </xf>
    <xf numFmtId="0" fontId="7" fillId="0" borderId="28" xfId="0" applyFont="1" applyBorder="1" applyAlignment="1">
      <alignment horizontal="center" vertical="justify"/>
    </xf>
    <xf numFmtId="0" fontId="7" fillId="0" borderId="29" xfId="0" applyFont="1" applyBorder="1" applyAlignment="1">
      <alignment horizontal="center" vertical="justify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7" fillId="0" borderId="15" xfId="0" applyFont="1" applyBorder="1" applyAlignment="1">
      <alignment horizontal="center" vertical="justify"/>
    </xf>
    <xf numFmtId="0" fontId="0" fillId="0" borderId="10" xfId="0" applyBorder="1" applyAlignment="1">
      <alignment horizontal="center" vertical="justify"/>
    </xf>
    <xf numFmtId="0" fontId="0" fillId="0" borderId="6" xfId="0" applyBorder="1" applyAlignment="1">
      <alignment horizontal="center" vertical="justify"/>
    </xf>
    <xf numFmtId="0" fontId="7" fillId="0" borderId="14" xfId="0" applyFont="1" applyBorder="1" applyAlignment="1">
      <alignment vertical="justify"/>
    </xf>
    <xf numFmtId="0" fontId="0" fillId="0" borderId="9" xfId="0" applyBorder="1" applyAlignment="1">
      <alignment vertical="justify"/>
    </xf>
    <xf numFmtId="0" fontId="0" fillId="0" borderId="5" xfId="0" applyBorder="1" applyAlignment="1">
      <alignment vertical="justify"/>
    </xf>
    <xf numFmtId="0" fontId="3" fillId="0" borderId="36" xfId="0" applyFont="1" applyBorder="1" applyAlignment="1">
      <alignment vertical="justify"/>
    </xf>
    <xf numFmtId="0" fontId="3" fillId="0" borderId="38" xfId="0" applyFont="1" applyBorder="1" applyAlignment="1">
      <alignment vertical="justify"/>
    </xf>
    <xf numFmtId="0" fontId="0" fillId="0" borderId="32" xfId="0" applyBorder="1" applyAlignment="1">
      <alignment vertical="justify"/>
    </xf>
    <xf numFmtId="0" fontId="0" fillId="0" borderId="34" xfId="0" applyBorder="1" applyAlignment="1">
      <alignment vertical="justify"/>
    </xf>
    <xf numFmtId="0" fontId="3" fillId="0" borderId="38" xfId="0" applyFont="1" applyBorder="1" applyAlignment="1">
      <alignment horizontal="left" vertical="distributed"/>
    </xf>
    <xf numFmtId="0" fontId="0" fillId="0" borderId="32" xfId="0" applyBorder="1" applyAlignment="1">
      <alignment horizontal="left" vertical="distributed"/>
    </xf>
    <xf numFmtId="0" fontId="0" fillId="0" borderId="34" xfId="0" applyBorder="1" applyAlignment="1">
      <alignment horizontal="left" vertical="distributed"/>
    </xf>
    <xf numFmtId="0" fontId="7" fillId="0" borderId="36" xfId="0" applyFont="1" applyBorder="1" applyAlignment="1">
      <alignment horizontal="center" vertical="justify"/>
    </xf>
    <xf numFmtId="0" fontId="13" fillId="0" borderId="18" xfId="0" applyFont="1" applyBorder="1" applyAlignment="1">
      <alignment horizontal="center" vertical="justify"/>
    </xf>
    <xf numFmtId="0" fontId="13" fillId="0" borderId="37" xfId="0" applyFont="1" applyBorder="1" applyAlignment="1">
      <alignment horizontal="center" vertical="justify"/>
    </xf>
    <xf numFmtId="0" fontId="3" fillId="0" borderId="46" xfId="0" applyFont="1" applyBorder="1" applyAlignment="1">
      <alignment vertical="justify"/>
    </xf>
    <xf numFmtId="0" fontId="0" fillId="0" borderId="20" xfId="0" applyBorder="1" applyAlignment="1">
      <alignment vertical="justify"/>
    </xf>
    <xf numFmtId="0" fontId="0" fillId="0" borderId="47" xfId="0" applyBorder="1" applyAlignment="1">
      <alignment vertical="justify"/>
    </xf>
    <xf numFmtId="0" fontId="13" fillId="0" borderId="10" xfId="0" applyFont="1" applyBorder="1" applyAlignment="1">
      <alignment vertical="justify"/>
    </xf>
    <xf numFmtId="0" fontId="13" fillId="0" borderId="0" xfId="0" applyFont="1" applyBorder="1" applyAlignment="1">
      <alignment vertical="justify"/>
    </xf>
    <xf numFmtId="0" fontId="13" fillId="0" borderId="11" xfId="0" applyFont="1" applyBorder="1" applyAlignment="1">
      <alignment vertical="justify"/>
    </xf>
    <xf numFmtId="0" fontId="13" fillId="0" borderId="2" xfId="0" applyFont="1" applyBorder="1" applyAlignment="1">
      <alignment vertical="justify"/>
    </xf>
    <xf numFmtId="0" fontId="13" fillId="0" borderId="3" xfId="0" applyFont="1" applyBorder="1" applyAlignment="1">
      <alignment vertical="justify"/>
    </xf>
    <xf numFmtId="0" fontId="13" fillId="0" borderId="4" xfId="0" applyFont="1" applyBorder="1" applyAlignment="1">
      <alignment vertical="justify"/>
    </xf>
    <xf numFmtId="0" fontId="13" fillId="0" borderId="6" xfId="0" applyFont="1" applyBorder="1" applyAlignment="1">
      <alignment vertical="justify"/>
    </xf>
    <xf numFmtId="0" fontId="13" fillId="0" borderId="7" xfId="0" applyFont="1" applyBorder="1" applyAlignment="1">
      <alignment vertical="justify"/>
    </xf>
    <xf numFmtId="0" fontId="13" fillId="0" borderId="8" xfId="0" applyFont="1" applyBorder="1" applyAlignment="1">
      <alignment vertical="justify"/>
    </xf>
    <xf numFmtId="0" fontId="13" fillId="0" borderId="15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7" fillId="0" borderId="25" xfId="0" applyFont="1" applyBorder="1" applyAlignment="1">
      <alignment horizontal="center" vertical="justify"/>
    </xf>
    <xf numFmtId="0" fontId="7" fillId="0" borderId="32" xfId="0" applyFont="1" applyBorder="1" applyAlignment="1">
      <alignment horizontal="center" vertical="justify"/>
    </xf>
    <xf numFmtId="0" fontId="7" fillId="0" borderId="34" xfId="0" applyFont="1" applyBorder="1" applyAlignment="1">
      <alignment horizontal="center" vertical="justify"/>
    </xf>
    <xf numFmtId="0" fontId="8" fillId="0" borderId="26" xfId="0" applyFont="1" applyBorder="1" applyAlignment="1">
      <alignment horizontal="center" vertical="justify"/>
    </xf>
    <xf numFmtId="0" fontId="7" fillId="0" borderId="22" xfId="0" applyFont="1" applyBorder="1" applyAlignment="1">
      <alignment horizontal="center" vertical="justify"/>
    </xf>
    <xf numFmtId="0" fontId="7" fillId="0" borderId="23" xfId="0" applyFont="1" applyBorder="1" applyAlignment="1">
      <alignment horizontal="center" vertical="justify"/>
    </xf>
    <xf numFmtId="0" fontId="0" fillId="0" borderId="32" xfId="0" applyBorder="1" applyAlignment="1">
      <alignment horizontal="left" vertical="top"/>
    </xf>
    <xf numFmtId="0" fontId="0" fillId="0" borderId="34" xfId="0" applyBorder="1" applyAlignment="1">
      <alignment horizontal="left" vertical="top"/>
    </xf>
    <xf numFmtId="0" fontId="10" fillId="0" borderId="21" xfId="0" applyFont="1" applyBorder="1" applyAlignment="1">
      <alignment vertical="justify" wrapText="1"/>
    </xf>
    <xf numFmtId="0" fontId="11" fillId="0" borderId="22" xfId="0" applyFont="1" applyBorder="1" applyAlignment="1">
      <alignment vertical="justify"/>
    </xf>
    <xf numFmtId="0" fontId="11" fillId="0" borderId="23" xfId="0" applyFont="1" applyBorder="1" applyAlignment="1">
      <alignment vertical="justify"/>
    </xf>
    <xf numFmtId="0" fontId="10" fillId="0" borderId="21" xfId="0" applyFont="1" applyBorder="1" applyAlignment="1">
      <alignment horizontal="left" vertical="justify"/>
    </xf>
    <xf numFmtId="0" fontId="11" fillId="0" borderId="22" xfId="0" applyFont="1" applyBorder="1" applyAlignment="1">
      <alignment horizontal="left" vertical="justify"/>
    </xf>
    <xf numFmtId="0" fontId="11" fillId="0" borderId="23" xfId="0" applyFont="1" applyBorder="1" applyAlignment="1">
      <alignment horizontal="left" vertical="justify"/>
    </xf>
    <xf numFmtId="0" fontId="10" fillId="0" borderId="39" xfId="0" applyFont="1" applyBorder="1" applyAlignment="1">
      <alignment vertical="justify"/>
    </xf>
    <xf numFmtId="0" fontId="11" fillId="0" borderId="40" xfId="0" applyFont="1" applyBorder="1" applyAlignment="1">
      <alignment vertical="justify"/>
    </xf>
    <xf numFmtId="0" fontId="11" fillId="0" borderId="41" xfId="0" applyFont="1" applyBorder="1" applyAlignment="1">
      <alignment vertical="justify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justify"/>
    </xf>
    <xf numFmtId="0" fontId="7" fillId="0" borderId="18" xfId="0" applyFont="1" applyBorder="1" applyAlignment="1">
      <alignment horizontal="center" vertical="justify"/>
    </xf>
    <xf numFmtId="0" fontId="7" fillId="0" borderId="19" xfId="0" applyFont="1" applyBorder="1" applyAlignment="1">
      <alignment horizontal="center" vertical="justify"/>
    </xf>
    <xf numFmtId="0" fontId="7" fillId="0" borderId="21" xfId="0" applyFont="1" applyBorder="1" applyAlignment="1">
      <alignment horizontal="center" vertical="justify"/>
    </xf>
    <xf numFmtId="0" fontId="8" fillId="0" borderId="30" xfId="0" applyFont="1" applyBorder="1" applyAlignment="1">
      <alignment horizontal="center" vertical="justify" wrapText="1"/>
    </xf>
    <xf numFmtId="0" fontId="7" fillId="0" borderId="16" xfId="0" applyFont="1" applyBorder="1" applyAlignment="1">
      <alignment vertical="justify" wrapText="1"/>
    </xf>
    <xf numFmtId="0" fontId="7" fillId="0" borderId="16" xfId="0" applyFont="1" applyBorder="1" applyAlignment="1">
      <alignment vertical="justify"/>
    </xf>
    <xf numFmtId="0" fontId="2" fillId="0" borderId="21" xfId="0" applyFont="1" applyBorder="1" applyAlignment="1">
      <alignment vertical="justify"/>
    </xf>
    <xf numFmtId="0" fontId="9" fillId="0" borderId="22" xfId="0" applyFont="1" applyBorder="1" applyAlignment="1">
      <alignment vertical="justify"/>
    </xf>
    <xf numFmtId="0" fontId="2" fillId="0" borderId="39" xfId="0" applyFont="1" applyBorder="1" applyAlignment="1">
      <alignment vertical="justify"/>
    </xf>
    <xf numFmtId="0" fontId="9" fillId="0" borderId="40" xfId="0" applyFont="1" applyBorder="1" applyAlignment="1">
      <alignment vertical="justify"/>
    </xf>
    <xf numFmtId="0" fontId="0" fillId="0" borderId="12" xfId="0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0" xfId="0" applyFont="1" applyBorder="1" applyAlignment="1">
      <alignment vertical="justify"/>
    </xf>
    <xf numFmtId="0" fontId="7" fillId="0" borderId="2" xfId="0" applyFont="1" applyBorder="1" applyAlignment="1">
      <alignment vertical="justify"/>
    </xf>
    <xf numFmtId="0" fontId="7" fillId="0" borderId="6" xfId="0" applyFont="1" applyBorder="1" applyAlignment="1">
      <alignment vertical="justify"/>
    </xf>
    <xf numFmtId="4" fontId="14" fillId="0" borderId="13" xfId="0" applyNumberFormat="1" applyFont="1" applyBorder="1" applyAlignment="1">
      <alignment horizontal="center" vertical="justify"/>
    </xf>
    <xf numFmtId="4" fontId="15" fillId="0" borderId="12" xfId="0" applyNumberFormat="1" applyFont="1" applyBorder="1" applyAlignment="1">
      <alignment horizontal="center" vertical="justify"/>
    </xf>
    <xf numFmtId="0" fontId="14" fillId="0" borderId="3" xfId="0" applyFont="1" applyBorder="1" applyAlignment="1">
      <alignment vertical="justify"/>
    </xf>
    <xf numFmtId="0" fontId="15" fillId="0" borderId="4" xfId="0" applyFont="1" applyBorder="1" applyAlignment="1">
      <alignment vertical="justify"/>
    </xf>
    <xf numFmtId="0" fontId="14" fillId="0" borderId="0" xfId="0" applyFont="1" applyBorder="1" applyAlignment="1">
      <alignment vertical="justify"/>
    </xf>
    <xf numFmtId="0" fontId="15" fillId="0" borderId="11" xfId="0" applyFont="1" applyBorder="1" applyAlignment="1">
      <alignment vertical="justify"/>
    </xf>
    <xf numFmtId="0" fontId="14" fillId="0" borderId="15" xfId="0" applyFont="1" applyBorder="1" applyAlignment="1">
      <alignment vertical="justify"/>
    </xf>
    <xf numFmtId="0" fontId="15" fillId="0" borderId="12" xfId="0" applyFont="1" applyBorder="1" applyAlignment="1">
      <alignment vertical="justify"/>
    </xf>
    <xf numFmtId="0" fontId="14" fillId="0" borderId="3" xfId="0" applyFont="1" applyBorder="1" applyAlignment="1">
      <alignment horizontal="center" vertical="justify"/>
    </xf>
    <xf numFmtId="0" fontId="15" fillId="0" borderId="4" xfId="0" applyFont="1" applyBorder="1" applyAlignment="1">
      <alignment horizontal="center" vertical="justify"/>
    </xf>
    <xf numFmtId="0" fontId="13" fillId="0" borderId="58" xfId="0" applyFont="1" applyBorder="1" applyAlignment="1">
      <alignment horizontal="center" vertical="justify"/>
    </xf>
    <xf numFmtId="4" fontId="13" fillId="0" borderId="58" xfId="0" applyNumberFormat="1" applyFont="1" applyBorder="1" applyAlignment="1">
      <alignment horizontal="center" vertical="justify"/>
    </xf>
    <xf numFmtId="0" fontId="3" fillId="0" borderId="38" xfId="0" applyFont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0" fillId="0" borderId="3" xfId="0" applyBorder="1" applyAlignment="1">
      <alignment vertical="justify"/>
    </xf>
    <xf numFmtId="0" fontId="0" fillId="0" borderId="4" xfId="0" applyBorder="1" applyAlignment="1">
      <alignment vertical="justify"/>
    </xf>
    <xf numFmtId="0" fontId="0" fillId="0" borderId="0" xfId="0" applyBorder="1" applyAlignment="1">
      <alignment vertical="justify"/>
    </xf>
    <xf numFmtId="0" fontId="0" fillId="0" borderId="11" xfId="0" applyBorder="1" applyAlignment="1">
      <alignment vertical="justify"/>
    </xf>
    <xf numFmtId="0" fontId="7" fillId="0" borderId="14" xfId="0" applyFont="1" applyBorder="1" applyAlignment="1">
      <alignment horizontal="left" vertical="justify"/>
    </xf>
    <xf numFmtId="0" fontId="7" fillId="0" borderId="15" xfId="0" applyFont="1" applyBorder="1" applyAlignment="1">
      <alignment horizontal="center" vertical="justify" wrapText="1"/>
    </xf>
    <xf numFmtId="0" fontId="0" fillId="0" borderId="10" xfId="0" applyBorder="1" applyAlignment="1">
      <alignment horizontal="center" vertical="justify" wrapText="1"/>
    </xf>
    <xf numFmtId="0" fontId="0" fillId="0" borderId="6" xfId="0" applyBorder="1" applyAlignment="1">
      <alignment horizontal="center" vertical="justify" wrapText="1"/>
    </xf>
    <xf numFmtId="0" fontId="7" fillId="0" borderId="13" xfId="0" applyFont="1" applyBorder="1" applyAlignment="1">
      <alignment horizontal="left" vertical="justify"/>
    </xf>
    <xf numFmtId="0" fontId="0" fillId="0" borderId="7" xfId="0" applyBorder="1" applyAlignment="1">
      <alignment vertical="justify"/>
    </xf>
    <xf numFmtId="0" fontId="3" fillId="0" borderId="21" xfId="0" applyFont="1" applyBorder="1" applyAlignment="1">
      <alignment horizontal="center" vertical="justify"/>
    </xf>
    <xf numFmtId="0" fontId="3" fillId="0" borderId="22" xfId="0" applyFont="1" applyBorder="1" applyAlignment="1">
      <alignment horizontal="center" vertical="justify"/>
    </xf>
    <xf numFmtId="0" fontId="3" fillId="0" borderId="23" xfId="0" applyFont="1" applyBorder="1" applyAlignment="1">
      <alignment horizontal="center" vertical="justify"/>
    </xf>
    <xf numFmtId="0" fontId="3" fillId="0" borderId="39" xfId="0" applyFont="1" applyBorder="1" applyAlignment="1">
      <alignment horizontal="center" vertical="justify"/>
    </xf>
    <xf numFmtId="0" fontId="3" fillId="0" borderId="40" xfId="0" applyFont="1" applyBorder="1" applyAlignment="1">
      <alignment horizontal="center" vertical="justify"/>
    </xf>
    <xf numFmtId="0" fontId="3" fillId="0" borderId="41" xfId="0" applyFont="1" applyBorder="1" applyAlignment="1">
      <alignment horizontal="center" vertical="justify"/>
    </xf>
    <xf numFmtId="0" fontId="7" fillId="0" borderId="38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7" fillId="0" borderId="4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32" xfId="0" applyFont="1" applyBorder="1" applyAlignment="1">
      <alignment horizontal="left" vertical="justify"/>
    </xf>
    <xf numFmtId="4" fontId="7" fillId="0" borderId="66" xfId="0" applyNumberFormat="1" applyFont="1" applyBorder="1" applyAlignment="1">
      <alignment horizontal="center" vertical="justify"/>
    </xf>
    <xf numFmtId="4" fontId="7" fillId="0" borderId="2" xfId="0" applyNumberFormat="1" applyFont="1" applyBorder="1" applyAlignment="1">
      <alignment horizontal="center" vertical="justify"/>
    </xf>
    <xf numFmtId="0" fontId="3" fillId="0" borderId="16" xfId="0" applyFont="1" applyBorder="1" applyAlignment="1">
      <alignment horizontal="center" vertical="center"/>
    </xf>
    <xf numFmtId="0" fontId="7" fillId="0" borderId="24" xfId="0" applyFont="1" applyBorder="1" applyAlignment="1">
      <alignment vertical="justify"/>
    </xf>
    <xf numFmtId="0" fontId="7" fillId="0" borderId="61" xfId="0" applyFont="1" applyBorder="1" applyAlignment="1">
      <alignment vertical="justify"/>
    </xf>
    <xf numFmtId="0" fontId="7" fillId="0" borderId="66" xfId="0" applyFont="1" applyBorder="1" applyAlignment="1">
      <alignment vertical="justify"/>
    </xf>
    <xf numFmtId="0" fontId="7" fillId="0" borderId="67" xfId="0" applyFont="1" applyBorder="1" applyAlignment="1">
      <alignment horizontal="center" vertical="justify"/>
    </xf>
    <xf numFmtId="0" fontId="7" fillId="0" borderId="13" xfId="0" applyFont="1" applyBorder="1" applyAlignment="1">
      <alignment vertical="center"/>
    </xf>
    <xf numFmtId="0" fontId="7" fillId="0" borderId="2" xfId="0" applyFont="1" applyBorder="1" applyAlignment="1">
      <alignment horizontal="center" vertical="justify"/>
    </xf>
    <xf numFmtId="0" fontId="7" fillId="0" borderId="50" xfId="0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center" vertical="justify"/>
    </xf>
    <xf numFmtId="4" fontId="7" fillId="0" borderId="36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justify"/>
    </xf>
    <xf numFmtId="4" fontId="13" fillId="0" borderId="46" xfId="0" applyNumberFormat="1" applyFont="1" applyBorder="1" applyAlignment="1">
      <alignment horizontal="center" vertical="justify"/>
    </xf>
    <xf numFmtId="4" fontId="7" fillId="0" borderId="67" xfId="0" applyNumberFormat="1" applyFont="1" applyBorder="1" applyAlignment="1">
      <alignment horizontal="center" vertical="justify"/>
    </xf>
    <xf numFmtId="0" fontId="7" fillId="0" borderId="48" xfId="0" applyFont="1" applyBorder="1" applyAlignment="1">
      <alignment vertical="justify"/>
    </xf>
    <xf numFmtId="0" fontId="13" fillId="0" borderId="49" xfId="0" applyFont="1" applyBorder="1" applyAlignment="1">
      <alignment vertical="justify"/>
    </xf>
    <xf numFmtId="0" fontId="13" fillId="0" borderId="49" xfId="0" applyFont="1" applyBorder="1" applyAlignment="1">
      <alignment vertical="justify"/>
    </xf>
    <xf numFmtId="0" fontId="13" fillId="0" borderId="50" xfId="0" applyFont="1" applyBorder="1" applyAlignment="1">
      <alignment vertical="justify"/>
    </xf>
    <xf numFmtId="164" fontId="3" fillId="0" borderId="16" xfId="0" applyNumberFormat="1" applyFont="1" applyBorder="1" applyAlignment="1">
      <alignment horizontal="center" vertical="justify"/>
    </xf>
    <xf numFmtId="164" fontId="0" fillId="0" borderId="16" xfId="0" applyNumberForma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3" fillId="0" borderId="38" xfId="0" applyFont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6" fillId="0" borderId="50" xfId="0" applyNumberFormat="1" applyFont="1" applyBorder="1" applyAlignment="1">
      <alignment horizontal="center" vertical="center"/>
    </xf>
    <xf numFmtId="164" fontId="16" fillId="0" borderId="5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27"/>
  <sheetViews>
    <sheetView tabSelected="1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D317" sqref="D317:I318"/>
    </sheetView>
  </sheetViews>
  <sheetFormatPr defaultRowHeight="15" x14ac:dyDescent="0.25"/>
  <cols>
    <col min="2" max="2" width="51.28515625" customWidth="1"/>
    <col min="3" max="3" width="19" customWidth="1"/>
    <col min="4" max="4" width="14.42578125" customWidth="1"/>
    <col min="5" max="5" width="16.42578125" customWidth="1"/>
    <col min="6" max="6" width="18.7109375" customWidth="1"/>
    <col min="7" max="7" width="13.140625" customWidth="1"/>
    <col min="8" max="8" width="12.85546875" customWidth="1"/>
    <col min="9" max="9" width="13.85546875" customWidth="1"/>
    <col min="10" max="10" width="38.28515625" customWidth="1"/>
    <col min="11" max="11" width="18.5703125" customWidth="1"/>
    <col min="12" max="12" width="19" customWidth="1"/>
    <col min="15" max="15" width="9.140625" customWidth="1"/>
  </cols>
  <sheetData>
    <row r="2" spans="2:12" x14ac:dyDescent="0.25">
      <c r="B2" s="1"/>
      <c r="C2" s="1"/>
      <c r="D2" s="154" t="s">
        <v>103</v>
      </c>
      <c r="E2" s="155"/>
      <c r="F2" s="155"/>
      <c r="G2" s="155"/>
      <c r="H2" s="155"/>
      <c r="I2" s="155"/>
      <c r="J2" s="155"/>
      <c r="K2" s="155"/>
      <c r="L2" s="155"/>
    </row>
    <row r="3" spans="2:12" ht="33.75" customHeight="1" x14ac:dyDescent="0.25">
      <c r="B3" s="1"/>
      <c r="C3" s="1"/>
      <c r="D3" s="155"/>
      <c r="E3" s="155"/>
      <c r="F3" s="155"/>
      <c r="G3" s="155"/>
      <c r="H3" s="155"/>
      <c r="I3" s="155"/>
      <c r="J3" s="155"/>
      <c r="K3" s="155"/>
      <c r="L3" s="155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x14ac:dyDescent="0.25">
      <c r="B5" s="1"/>
      <c r="C5" s="1"/>
      <c r="D5" s="156" t="s">
        <v>104</v>
      </c>
      <c r="E5" s="157"/>
      <c r="F5" s="157"/>
      <c r="G5" s="157"/>
      <c r="H5" s="157"/>
      <c r="I5" s="157"/>
      <c r="J5" s="157"/>
      <c r="K5" s="157"/>
      <c r="L5" s="157"/>
    </row>
    <row r="6" spans="2:12" x14ac:dyDescent="0.25">
      <c r="B6" s="1"/>
      <c r="C6" s="1"/>
      <c r="D6" s="157"/>
      <c r="E6" s="157"/>
      <c r="F6" s="157"/>
      <c r="G6" s="157"/>
      <c r="H6" s="157"/>
      <c r="I6" s="157"/>
      <c r="J6" s="157"/>
      <c r="K6" s="157"/>
      <c r="L6" s="157"/>
    </row>
    <row r="7" spans="2:12" ht="38.25" customHeight="1" x14ac:dyDescent="0.25">
      <c r="B7" s="1"/>
      <c r="C7" s="1"/>
      <c r="D7" s="157"/>
      <c r="E7" s="157"/>
      <c r="F7" s="157"/>
      <c r="G7" s="157"/>
      <c r="H7" s="157"/>
      <c r="I7" s="157"/>
      <c r="J7" s="157"/>
      <c r="K7" s="157"/>
      <c r="L7" s="157"/>
    </row>
    <row r="8" spans="2:12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12" ht="15.75" thickBot="1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35.25" customHeight="1" x14ac:dyDescent="0.25">
      <c r="B10" s="189" t="s">
        <v>0</v>
      </c>
      <c r="C10" s="192" t="s">
        <v>1</v>
      </c>
      <c r="D10" s="151" t="s">
        <v>2</v>
      </c>
      <c r="E10" s="152"/>
      <c r="F10" s="152"/>
      <c r="G10" s="152"/>
      <c r="H10" s="152"/>
      <c r="I10" s="153"/>
      <c r="J10" s="213" t="s">
        <v>3</v>
      </c>
      <c r="K10" s="147" t="s">
        <v>4</v>
      </c>
      <c r="L10" s="149" t="s">
        <v>55</v>
      </c>
    </row>
    <row r="11" spans="2:12" x14ac:dyDescent="0.25">
      <c r="B11" s="190"/>
      <c r="C11" s="193"/>
      <c r="D11" s="206" t="s">
        <v>56</v>
      </c>
      <c r="E11" s="209" t="s">
        <v>5</v>
      </c>
      <c r="F11" s="210"/>
      <c r="G11" s="210"/>
      <c r="H11" s="210"/>
      <c r="I11" s="211"/>
      <c r="J11" s="214"/>
      <c r="K11" s="148"/>
      <c r="L11" s="150"/>
    </row>
    <row r="12" spans="2:12" x14ac:dyDescent="0.25">
      <c r="B12" s="190"/>
      <c r="C12" s="193"/>
      <c r="D12" s="207"/>
      <c r="E12" s="212" t="s">
        <v>6</v>
      </c>
      <c r="F12" s="212" t="s">
        <v>7</v>
      </c>
      <c r="G12" s="212" t="s">
        <v>8</v>
      </c>
      <c r="H12" s="212" t="s">
        <v>9</v>
      </c>
      <c r="I12" s="212" t="s">
        <v>10</v>
      </c>
      <c r="J12" s="214"/>
      <c r="K12" s="148"/>
      <c r="L12" s="150"/>
    </row>
    <row r="13" spans="2:12" x14ac:dyDescent="0.25">
      <c r="B13" s="190"/>
      <c r="C13" s="193"/>
      <c r="D13" s="207"/>
      <c r="E13" s="193"/>
      <c r="F13" s="193"/>
      <c r="G13" s="193"/>
      <c r="H13" s="193"/>
      <c r="I13" s="193"/>
      <c r="J13" s="215"/>
      <c r="K13" s="148"/>
      <c r="L13" s="150"/>
    </row>
    <row r="14" spans="2:12" ht="33" customHeight="1" x14ac:dyDescent="0.25">
      <c r="B14" s="191"/>
      <c r="C14" s="194"/>
      <c r="D14" s="208"/>
      <c r="E14" s="194"/>
      <c r="F14" s="194"/>
      <c r="G14" s="194"/>
      <c r="H14" s="194"/>
      <c r="I14" s="194"/>
      <c r="J14" s="215"/>
      <c r="K14" s="148"/>
      <c r="L14" s="150"/>
    </row>
    <row r="15" spans="2:12" x14ac:dyDescent="0.25">
      <c r="B15" s="6">
        <v>1</v>
      </c>
      <c r="C15" s="3">
        <v>2</v>
      </c>
      <c r="D15" s="3">
        <v>3</v>
      </c>
      <c r="E15" s="3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7">
        <v>11</v>
      </c>
    </row>
    <row r="16" spans="2:12" x14ac:dyDescent="0.25">
      <c r="B16" s="171" t="s">
        <v>57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3"/>
    </row>
    <row r="17" spans="2:12" ht="17.25" customHeight="1" x14ac:dyDescent="0.25">
      <c r="B17" s="81" t="s">
        <v>11</v>
      </c>
      <c r="C17" s="3"/>
      <c r="D17" s="287"/>
      <c r="E17" s="287"/>
      <c r="F17" s="287"/>
      <c r="G17" s="287"/>
      <c r="H17" s="287"/>
      <c r="I17" s="287"/>
      <c r="J17" s="2"/>
      <c r="K17" s="2"/>
      <c r="L17" s="8"/>
    </row>
    <row r="18" spans="2:12" x14ac:dyDescent="0.25">
      <c r="B18" s="135" t="s">
        <v>58</v>
      </c>
      <c r="C18" s="3">
        <v>2019</v>
      </c>
      <c r="D18" s="287">
        <f>E18+F18+G18+H18+I18</f>
        <v>346.7</v>
      </c>
      <c r="E18" s="287">
        <v>346.7</v>
      </c>
      <c r="F18" s="287"/>
      <c r="G18" s="287"/>
      <c r="H18" s="287"/>
      <c r="I18" s="287"/>
      <c r="J18" s="197" t="s">
        <v>59</v>
      </c>
      <c r="K18" s="200" t="s">
        <v>12</v>
      </c>
      <c r="L18" s="203" t="s">
        <v>12</v>
      </c>
    </row>
    <row r="19" spans="2:12" x14ac:dyDescent="0.25">
      <c r="B19" s="195"/>
      <c r="C19" s="3">
        <v>2020</v>
      </c>
      <c r="D19" s="287">
        <f t="shared" ref="D19:D22" si="0">E19+F19+G19+H19+I19</f>
        <v>348.3</v>
      </c>
      <c r="E19" s="287">
        <v>348.3</v>
      </c>
      <c r="F19" s="287"/>
      <c r="G19" s="287"/>
      <c r="H19" s="287"/>
      <c r="I19" s="287"/>
      <c r="J19" s="198"/>
      <c r="K19" s="201"/>
      <c r="L19" s="204"/>
    </row>
    <row r="20" spans="2:12" x14ac:dyDescent="0.25">
      <c r="B20" s="195"/>
      <c r="C20" s="3">
        <v>2021</v>
      </c>
      <c r="D20" s="287">
        <f t="shared" si="0"/>
        <v>1319.2</v>
      </c>
      <c r="E20" s="287">
        <v>1319.2</v>
      </c>
      <c r="F20" s="287"/>
      <c r="G20" s="287"/>
      <c r="H20" s="287"/>
      <c r="I20" s="287"/>
      <c r="J20" s="198"/>
      <c r="K20" s="201"/>
      <c r="L20" s="204"/>
    </row>
    <row r="21" spans="2:12" x14ac:dyDescent="0.25">
      <c r="B21" s="195"/>
      <c r="C21" s="3">
        <v>2022</v>
      </c>
      <c r="D21" s="287">
        <f t="shared" si="0"/>
        <v>997.2</v>
      </c>
      <c r="E21" s="287">
        <v>997.2</v>
      </c>
      <c r="F21" s="287"/>
      <c r="G21" s="287"/>
      <c r="H21" s="287"/>
      <c r="I21" s="287"/>
      <c r="J21" s="198"/>
      <c r="K21" s="201"/>
      <c r="L21" s="204"/>
    </row>
    <row r="22" spans="2:12" x14ac:dyDescent="0.25">
      <c r="B22" s="195"/>
      <c r="C22" s="3">
        <v>2023</v>
      </c>
      <c r="D22" s="287">
        <f t="shared" si="0"/>
        <v>819</v>
      </c>
      <c r="E22" s="287">
        <v>819</v>
      </c>
      <c r="F22" s="287"/>
      <c r="G22" s="287"/>
      <c r="H22" s="287"/>
      <c r="I22" s="287"/>
      <c r="J22" s="198"/>
      <c r="K22" s="201"/>
      <c r="L22" s="204"/>
    </row>
    <row r="23" spans="2:12" x14ac:dyDescent="0.25">
      <c r="B23" s="195"/>
      <c r="C23" s="3">
        <v>2024</v>
      </c>
      <c r="D23" s="287">
        <v>526.20000000000005</v>
      </c>
      <c r="E23" s="287">
        <v>526.20000000000005</v>
      </c>
      <c r="F23" s="287"/>
      <c r="G23" s="287"/>
      <c r="H23" s="287"/>
      <c r="I23" s="287"/>
      <c r="J23" s="198"/>
      <c r="K23" s="201"/>
      <c r="L23" s="204"/>
    </row>
    <row r="24" spans="2:12" x14ac:dyDescent="0.25">
      <c r="B24" s="195"/>
      <c r="C24" s="3">
        <v>2025</v>
      </c>
      <c r="D24" s="287">
        <v>1098.9000000000001</v>
      </c>
      <c r="E24" s="287">
        <v>1098.9000000000001</v>
      </c>
      <c r="F24" s="287"/>
      <c r="G24" s="287"/>
      <c r="H24" s="287"/>
      <c r="I24" s="287"/>
      <c r="J24" s="198"/>
      <c r="K24" s="201"/>
      <c r="L24" s="204"/>
    </row>
    <row r="25" spans="2:12" x14ac:dyDescent="0.25">
      <c r="B25" s="195"/>
      <c r="C25" s="3">
        <v>2026</v>
      </c>
      <c r="D25" s="287">
        <v>0</v>
      </c>
      <c r="E25" s="287">
        <v>0</v>
      </c>
      <c r="F25" s="287"/>
      <c r="G25" s="287"/>
      <c r="H25" s="287"/>
      <c r="I25" s="287"/>
      <c r="J25" s="198"/>
      <c r="K25" s="201"/>
      <c r="L25" s="204"/>
    </row>
    <row r="26" spans="2:12" ht="30" customHeight="1" x14ac:dyDescent="0.25">
      <c r="B26" s="196"/>
      <c r="C26" s="265">
        <v>2027</v>
      </c>
      <c r="D26" s="288">
        <v>0</v>
      </c>
      <c r="E26" s="288">
        <v>0</v>
      </c>
      <c r="F26" s="287"/>
      <c r="G26" s="287"/>
      <c r="H26" s="287"/>
      <c r="I26" s="287"/>
      <c r="J26" s="199"/>
      <c r="K26" s="202"/>
      <c r="L26" s="205"/>
    </row>
    <row r="27" spans="2:12" ht="16.5" customHeight="1" x14ac:dyDescent="0.25">
      <c r="B27" s="138"/>
      <c r="C27" s="139"/>
      <c r="D27" s="139"/>
      <c r="E27" s="139"/>
      <c r="F27" s="139"/>
      <c r="G27" s="139"/>
      <c r="H27" s="139"/>
      <c r="I27" s="139"/>
      <c r="J27" s="139"/>
      <c r="K27" s="139"/>
      <c r="L27" s="140"/>
    </row>
    <row r="28" spans="2:12" x14ac:dyDescent="0.25">
      <c r="B28" s="168" t="s">
        <v>13</v>
      </c>
      <c r="C28" s="3">
        <v>2019</v>
      </c>
      <c r="D28" s="42">
        <f>E28+F28+G28+H28+I28</f>
        <v>529.6</v>
      </c>
      <c r="E28" s="42">
        <v>529.6</v>
      </c>
      <c r="F28" s="42"/>
      <c r="G28" s="42"/>
      <c r="H28" s="42"/>
      <c r="I28" s="42"/>
      <c r="J28" s="144"/>
      <c r="K28" s="144" t="s">
        <v>12</v>
      </c>
      <c r="L28" s="141" t="s">
        <v>12</v>
      </c>
    </row>
    <row r="29" spans="2:12" x14ac:dyDescent="0.25">
      <c r="B29" s="169"/>
      <c r="C29" s="3">
        <v>2020</v>
      </c>
      <c r="D29" s="42">
        <f t="shared" ref="D29:D36" si="1">E29+F29+G29+H29+I29</f>
        <v>1454</v>
      </c>
      <c r="E29" s="42">
        <v>1454</v>
      </c>
      <c r="F29" s="42"/>
      <c r="G29" s="42"/>
      <c r="H29" s="42"/>
      <c r="I29" s="42"/>
      <c r="J29" s="145"/>
      <c r="K29" s="145"/>
      <c r="L29" s="142"/>
    </row>
    <row r="30" spans="2:12" x14ac:dyDescent="0.25">
      <c r="B30" s="169"/>
      <c r="C30" s="3">
        <v>2021</v>
      </c>
      <c r="D30" s="42">
        <f t="shared" si="1"/>
        <v>0.5</v>
      </c>
      <c r="E30" s="42">
        <v>0.5</v>
      </c>
      <c r="F30" s="42"/>
      <c r="G30" s="42"/>
      <c r="H30" s="42"/>
      <c r="I30" s="42"/>
      <c r="J30" s="145"/>
      <c r="K30" s="145"/>
      <c r="L30" s="142"/>
    </row>
    <row r="31" spans="2:12" x14ac:dyDescent="0.25">
      <c r="B31" s="169"/>
      <c r="C31" s="3">
        <v>2022</v>
      </c>
      <c r="D31" s="42">
        <f t="shared" si="1"/>
        <v>0.8</v>
      </c>
      <c r="E31" s="42">
        <v>0.8</v>
      </c>
      <c r="F31" s="42"/>
      <c r="G31" s="42"/>
      <c r="H31" s="42"/>
      <c r="I31" s="42"/>
      <c r="J31" s="145"/>
      <c r="K31" s="145"/>
      <c r="L31" s="142"/>
    </row>
    <row r="32" spans="2:12" x14ac:dyDescent="0.25">
      <c r="B32" s="169"/>
      <c r="C32" s="3">
        <v>2023</v>
      </c>
      <c r="D32" s="42">
        <f t="shared" si="1"/>
        <v>4.5</v>
      </c>
      <c r="E32" s="42">
        <v>4.5</v>
      </c>
      <c r="F32" s="42"/>
      <c r="G32" s="42"/>
      <c r="H32" s="42"/>
      <c r="I32" s="42"/>
      <c r="J32" s="145"/>
      <c r="K32" s="145"/>
      <c r="L32" s="142"/>
    </row>
    <row r="33" spans="2:12" x14ac:dyDescent="0.25">
      <c r="B33" s="169"/>
      <c r="C33" s="3">
        <v>2024</v>
      </c>
      <c r="D33" s="42">
        <v>0</v>
      </c>
      <c r="E33" s="42">
        <v>0</v>
      </c>
      <c r="F33" s="42"/>
      <c r="G33" s="42"/>
      <c r="H33" s="42"/>
      <c r="I33" s="42"/>
      <c r="J33" s="145"/>
      <c r="K33" s="145"/>
      <c r="L33" s="142"/>
    </row>
    <row r="34" spans="2:12" x14ac:dyDescent="0.25">
      <c r="B34" s="169"/>
      <c r="C34" s="3">
        <v>2025</v>
      </c>
      <c r="D34" s="42">
        <v>0</v>
      </c>
      <c r="E34" s="42">
        <v>0</v>
      </c>
      <c r="F34" s="42"/>
      <c r="G34" s="42"/>
      <c r="H34" s="42"/>
      <c r="I34" s="42"/>
      <c r="J34" s="145"/>
      <c r="K34" s="145"/>
      <c r="L34" s="142"/>
    </row>
    <row r="35" spans="2:12" x14ac:dyDescent="0.25">
      <c r="B35" s="169"/>
      <c r="C35" s="3">
        <v>2026</v>
      </c>
      <c r="D35" s="42">
        <v>0</v>
      </c>
      <c r="E35" s="42">
        <v>0</v>
      </c>
      <c r="F35" s="42"/>
      <c r="G35" s="42"/>
      <c r="H35" s="42"/>
      <c r="I35" s="42"/>
      <c r="J35" s="145"/>
      <c r="K35" s="145"/>
      <c r="L35" s="142"/>
    </row>
    <row r="36" spans="2:12" x14ac:dyDescent="0.25">
      <c r="B36" s="170"/>
      <c r="C36" s="3">
        <v>2027</v>
      </c>
      <c r="D36" s="42">
        <f t="shared" si="1"/>
        <v>0</v>
      </c>
      <c r="E36" s="42">
        <v>0</v>
      </c>
      <c r="F36" s="42"/>
      <c r="G36" s="42"/>
      <c r="H36" s="42"/>
      <c r="I36" s="42"/>
      <c r="J36" s="146"/>
      <c r="K36" s="146"/>
      <c r="L36" s="143"/>
    </row>
    <row r="37" spans="2:12" x14ac:dyDescent="0.25">
      <c r="B37" s="164"/>
      <c r="C37" s="139"/>
      <c r="D37" s="139"/>
      <c r="E37" s="139"/>
      <c r="F37" s="139"/>
      <c r="G37" s="139"/>
      <c r="H37" s="139"/>
      <c r="I37" s="139"/>
      <c r="J37" s="139"/>
      <c r="K37" s="139"/>
      <c r="L37" s="140"/>
    </row>
    <row r="38" spans="2:12" x14ac:dyDescent="0.25">
      <c r="B38" s="165" t="s">
        <v>14</v>
      </c>
      <c r="C38" s="3">
        <v>2019</v>
      </c>
      <c r="D38" s="287">
        <f>E38+F38+G38+H38+I38</f>
        <v>90.7</v>
      </c>
      <c r="E38" s="287">
        <v>90.7</v>
      </c>
      <c r="F38" s="287"/>
      <c r="G38" s="287"/>
      <c r="H38" s="287"/>
      <c r="I38" s="287"/>
      <c r="J38" s="144" t="s">
        <v>15</v>
      </c>
      <c r="K38" s="144"/>
      <c r="L38" s="141"/>
    </row>
    <row r="39" spans="2:12" x14ac:dyDescent="0.25">
      <c r="B39" s="166"/>
      <c r="C39" s="3">
        <v>2020</v>
      </c>
      <c r="D39" s="287">
        <f t="shared" ref="D39:D42" si="2">E39+F39+G39+H39+I39</f>
        <v>36.9</v>
      </c>
      <c r="E39" s="287">
        <v>36.9</v>
      </c>
      <c r="F39" s="287"/>
      <c r="G39" s="287"/>
      <c r="H39" s="287"/>
      <c r="I39" s="287"/>
      <c r="J39" s="145"/>
      <c r="K39" s="145"/>
      <c r="L39" s="142"/>
    </row>
    <row r="40" spans="2:12" x14ac:dyDescent="0.25">
      <c r="B40" s="166"/>
      <c r="C40" s="3">
        <v>2021</v>
      </c>
      <c r="D40" s="287">
        <f t="shared" si="2"/>
        <v>44.1</v>
      </c>
      <c r="E40" s="287">
        <v>44.1</v>
      </c>
      <c r="F40" s="287"/>
      <c r="G40" s="287"/>
      <c r="H40" s="287"/>
      <c r="I40" s="287"/>
      <c r="J40" s="145"/>
      <c r="K40" s="145"/>
      <c r="L40" s="142"/>
    </row>
    <row r="41" spans="2:12" x14ac:dyDescent="0.25">
      <c r="B41" s="166"/>
      <c r="C41" s="3">
        <v>2022</v>
      </c>
      <c r="D41" s="287">
        <f t="shared" si="2"/>
        <v>16.8</v>
      </c>
      <c r="E41" s="287">
        <v>16.8</v>
      </c>
      <c r="F41" s="287"/>
      <c r="G41" s="287"/>
      <c r="H41" s="287"/>
      <c r="I41" s="287"/>
      <c r="J41" s="145"/>
      <c r="K41" s="145"/>
      <c r="L41" s="142"/>
    </row>
    <row r="42" spans="2:12" x14ac:dyDescent="0.25">
      <c r="B42" s="166"/>
      <c r="C42" s="3">
        <v>2023</v>
      </c>
      <c r="D42" s="287">
        <f t="shared" si="2"/>
        <v>87.6</v>
      </c>
      <c r="E42" s="287">
        <v>87.6</v>
      </c>
      <c r="F42" s="287"/>
      <c r="G42" s="287"/>
      <c r="H42" s="287"/>
      <c r="I42" s="287"/>
      <c r="J42" s="145"/>
      <c r="K42" s="145"/>
      <c r="L42" s="142"/>
    </row>
    <row r="43" spans="2:12" x14ac:dyDescent="0.25">
      <c r="B43" s="166"/>
      <c r="C43" s="3">
        <v>2024</v>
      </c>
      <c r="D43" s="287">
        <v>48.7</v>
      </c>
      <c r="E43" s="287">
        <v>48.7</v>
      </c>
      <c r="F43" s="287"/>
      <c r="G43" s="287"/>
      <c r="H43" s="287"/>
      <c r="I43" s="287"/>
      <c r="J43" s="145"/>
      <c r="K43" s="145"/>
      <c r="L43" s="142"/>
    </row>
    <row r="44" spans="2:12" x14ac:dyDescent="0.25">
      <c r="B44" s="166"/>
      <c r="C44" s="269">
        <v>2025</v>
      </c>
      <c r="D44" s="289">
        <v>30</v>
      </c>
      <c r="E44" s="289">
        <v>30</v>
      </c>
      <c r="F44" s="287"/>
      <c r="G44" s="287"/>
      <c r="H44" s="287"/>
      <c r="I44" s="287"/>
      <c r="J44" s="145"/>
      <c r="K44" s="145"/>
      <c r="L44" s="142"/>
    </row>
    <row r="45" spans="2:12" x14ac:dyDescent="0.25">
      <c r="B45" s="166"/>
      <c r="C45" s="269">
        <v>2026</v>
      </c>
      <c r="D45" s="289">
        <v>0</v>
      </c>
      <c r="E45" s="289">
        <v>0</v>
      </c>
      <c r="F45" s="287"/>
      <c r="G45" s="287"/>
      <c r="H45" s="287"/>
      <c r="I45" s="287"/>
      <c r="J45" s="145"/>
      <c r="K45" s="145"/>
      <c r="L45" s="142"/>
    </row>
    <row r="46" spans="2:12" x14ac:dyDescent="0.25">
      <c r="B46" s="167"/>
      <c r="C46" s="265">
        <v>2027</v>
      </c>
      <c r="D46" s="288">
        <v>0</v>
      </c>
      <c r="E46" s="288">
        <v>0</v>
      </c>
      <c r="F46" s="287"/>
      <c r="G46" s="287"/>
      <c r="H46" s="287"/>
      <c r="I46" s="287"/>
      <c r="J46" s="146"/>
      <c r="K46" s="146"/>
      <c r="L46" s="143"/>
    </row>
    <row r="47" spans="2:12" x14ac:dyDescent="0.25">
      <c r="B47" s="164"/>
      <c r="C47" s="139"/>
      <c r="D47" s="139"/>
      <c r="E47" s="139"/>
      <c r="F47" s="139"/>
      <c r="G47" s="139"/>
      <c r="H47" s="139"/>
      <c r="I47" s="139"/>
      <c r="J47" s="139"/>
      <c r="K47" s="139"/>
      <c r="L47" s="140"/>
    </row>
    <row r="48" spans="2:12" x14ac:dyDescent="0.25">
      <c r="B48" s="165" t="s">
        <v>16</v>
      </c>
      <c r="C48" s="3">
        <v>2019</v>
      </c>
      <c r="D48" s="42">
        <f>E48+F48+G48+H48+I48</f>
        <v>1656.2</v>
      </c>
      <c r="E48" s="42">
        <v>1656.2</v>
      </c>
      <c r="F48" s="42"/>
      <c r="G48" s="42"/>
      <c r="H48" s="42"/>
      <c r="I48" s="42"/>
      <c r="J48" s="144"/>
      <c r="K48" s="144"/>
      <c r="L48" s="141"/>
    </row>
    <row r="49" spans="2:12" x14ac:dyDescent="0.25">
      <c r="B49" s="166"/>
      <c r="C49" s="3">
        <v>2020</v>
      </c>
      <c r="D49" s="42">
        <f t="shared" ref="D49:D52" si="3">E49+F49+G49+H49+I49</f>
        <v>1633.7</v>
      </c>
      <c r="E49" s="42">
        <v>1633.7</v>
      </c>
      <c r="F49" s="42"/>
      <c r="G49" s="42"/>
      <c r="H49" s="42"/>
      <c r="I49" s="42"/>
      <c r="J49" s="145"/>
      <c r="K49" s="145"/>
      <c r="L49" s="142"/>
    </row>
    <row r="50" spans="2:12" x14ac:dyDescent="0.25">
      <c r="B50" s="166"/>
      <c r="C50" s="3">
        <v>2021</v>
      </c>
      <c r="D50" s="42">
        <f t="shared" si="3"/>
        <v>1827.3</v>
      </c>
      <c r="E50" s="42">
        <v>1827.3</v>
      </c>
      <c r="F50" s="42"/>
      <c r="G50" s="42"/>
      <c r="H50" s="42"/>
      <c r="I50" s="42"/>
      <c r="J50" s="145"/>
      <c r="K50" s="145"/>
      <c r="L50" s="142"/>
    </row>
    <row r="51" spans="2:12" x14ac:dyDescent="0.25">
      <c r="B51" s="166"/>
      <c r="C51" s="3">
        <v>2022</v>
      </c>
      <c r="D51" s="42">
        <f t="shared" si="3"/>
        <v>1840.8</v>
      </c>
      <c r="E51" s="42">
        <v>1840.8</v>
      </c>
      <c r="F51" s="42"/>
      <c r="G51" s="42"/>
      <c r="H51" s="42"/>
      <c r="I51" s="42"/>
      <c r="J51" s="145"/>
      <c r="K51" s="145"/>
      <c r="L51" s="142"/>
    </row>
    <row r="52" spans="2:12" x14ac:dyDescent="0.25">
      <c r="B52" s="166"/>
      <c r="C52" s="3">
        <v>2023</v>
      </c>
      <c r="D52" s="42">
        <f t="shared" si="3"/>
        <v>2225.8000000000002</v>
      </c>
      <c r="E52" s="42">
        <v>2225.8000000000002</v>
      </c>
      <c r="F52" s="42"/>
      <c r="G52" s="42"/>
      <c r="H52" s="42"/>
      <c r="I52" s="42"/>
      <c r="J52" s="145"/>
      <c r="K52" s="145"/>
      <c r="L52" s="142"/>
    </row>
    <row r="53" spans="2:12" x14ac:dyDescent="0.25">
      <c r="B53" s="166"/>
      <c r="C53" s="3">
        <v>2024</v>
      </c>
      <c r="D53" s="42">
        <v>2256.6999999999998</v>
      </c>
      <c r="E53" s="42">
        <v>2256.6999999999998</v>
      </c>
      <c r="F53" s="42"/>
      <c r="G53" s="42"/>
      <c r="H53" s="42"/>
      <c r="I53" s="42"/>
      <c r="J53" s="145"/>
      <c r="K53" s="145"/>
      <c r="L53" s="142"/>
    </row>
    <row r="54" spans="2:12" x14ac:dyDescent="0.25">
      <c r="B54" s="167"/>
      <c r="C54" s="3">
        <v>2025</v>
      </c>
      <c r="D54" s="42">
        <v>2031.1</v>
      </c>
      <c r="E54" s="42">
        <v>2031.1</v>
      </c>
      <c r="F54" s="42"/>
      <c r="G54" s="42"/>
      <c r="H54" s="42"/>
      <c r="I54" s="42"/>
      <c r="J54" s="146"/>
      <c r="K54" s="146"/>
      <c r="L54" s="143"/>
    </row>
    <row r="55" spans="2:12" x14ac:dyDescent="0.25">
      <c r="B55" s="164"/>
      <c r="C55" s="139"/>
      <c r="D55" s="139"/>
      <c r="E55" s="139"/>
      <c r="F55" s="139"/>
      <c r="G55" s="139"/>
      <c r="H55" s="139"/>
      <c r="I55" s="139"/>
      <c r="J55" s="139"/>
      <c r="K55" s="139"/>
      <c r="L55" s="140"/>
    </row>
    <row r="56" spans="2:12" ht="74.25" customHeight="1" x14ac:dyDescent="0.25">
      <c r="B56" s="165" t="s">
        <v>17</v>
      </c>
      <c r="C56" s="3">
        <v>2019</v>
      </c>
      <c r="D56" s="42">
        <f>E56+F56+G56+H56+I56</f>
        <v>3030.3</v>
      </c>
      <c r="E56" s="42">
        <v>30.3</v>
      </c>
      <c r="F56" s="42"/>
      <c r="G56" s="42">
        <v>420</v>
      </c>
      <c r="H56" s="42">
        <v>2580</v>
      </c>
      <c r="I56" s="42"/>
      <c r="J56" s="2"/>
      <c r="K56" s="2"/>
      <c r="L56" s="8"/>
    </row>
    <row r="57" spans="2:12" x14ac:dyDescent="0.25">
      <c r="B57" s="167"/>
      <c r="C57" s="3">
        <v>2020</v>
      </c>
      <c r="D57" s="42">
        <f>E57+F57+G57+H57+I57</f>
        <v>5353.5</v>
      </c>
      <c r="E57" s="42">
        <v>53.5</v>
      </c>
      <c r="F57" s="42"/>
      <c r="G57" s="42">
        <v>742</v>
      </c>
      <c r="H57" s="42">
        <v>4558</v>
      </c>
      <c r="I57" s="42"/>
      <c r="J57" s="2"/>
      <c r="K57" s="2"/>
      <c r="L57" s="8"/>
    </row>
    <row r="58" spans="2:12" x14ac:dyDescent="0.25">
      <c r="B58" s="164"/>
      <c r="C58" s="139"/>
      <c r="D58" s="139"/>
      <c r="E58" s="139"/>
      <c r="F58" s="139"/>
      <c r="G58" s="139"/>
      <c r="H58" s="139"/>
      <c r="I58" s="139"/>
      <c r="J58" s="139"/>
      <c r="K58" s="139"/>
      <c r="L58" s="140"/>
    </row>
    <row r="59" spans="2:12" ht="45" x14ac:dyDescent="0.25">
      <c r="B59" s="9" t="s">
        <v>18</v>
      </c>
      <c r="C59" s="3"/>
      <c r="D59" s="3"/>
      <c r="E59" s="3"/>
      <c r="F59" s="3"/>
      <c r="G59" s="3"/>
      <c r="H59" s="3"/>
      <c r="I59" s="3"/>
      <c r="J59" s="2"/>
      <c r="K59" s="2"/>
      <c r="L59" s="8"/>
    </row>
    <row r="60" spans="2:12" ht="75" x14ac:dyDescent="0.25">
      <c r="B60" s="10" t="s">
        <v>19</v>
      </c>
      <c r="C60" s="3">
        <v>2021</v>
      </c>
      <c r="D60" s="42">
        <f>E60+F60+G60+H60+I60</f>
        <v>103.5</v>
      </c>
      <c r="E60" s="42">
        <v>1</v>
      </c>
      <c r="F60" s="42"/>
      <c r="G60" s="42">
        <v>2</v>
      </c>
      <c r="H60" s="42">
        <v>100.5</v>
      </c>
      <c r="I60" s="42"/>
      <c r="J60" s="2"/>
      <c r="K60" s="2"/>
      <c r="L60" s="8"/>
    </row>
    <row r="61" spans="2:12" ht="75" x14ac:dyDescent="0.25">
      <c r="B61" s="10" t="s">
        <v>70</v>
      </c>
      <c r="C61" s="3">
        <v>2023</v>
      </c>
      <c r="D61" s="42">
        <v>5</v>
      </c>
      <c r="E61" s="42">
        <v>5</v>
      </c>
      <c r="F61" s="42"/>
      <c r="G61" s="42"/>
      <c r="H61" s="42"/>
      <c r="I61" s="42"/>
      <c r="J61" s="2"/>
      <c r="K61" s="2"/>
      <c r="L61" s="8"/>
    </row>
    <row r="62" spans="2:12" ht="45.75" thickBot="1" x14ac:dyDescent="0.3">
      <c r="B62" s="10" t="s">
        <v>105</v>
      </c>
      <c r="C62" s="3">
        <v>2024</v>
      </c>
      <c r="D62" s="42">
        <f>E62+G62</f>
        <v>3455.7000000000003</v>
      </c>
      <c r="E62" s="42">
        <f>F62+I62</f>
        <v>455.8</v>
      </c>
      <c r="F62" s="42">
        <v>344.5</v>
      </c>
      <c r="G62" s="42">
        <v>2999.9</v>
      </c>
      <c r="H62" s="42"/>
      <c r="I62" s="42">
        <v>111.3</v>
      </c>
      <c r="J62" s="2"/>
      <c r="K62" s="2"/>
      <c r="L62" s="8"/>
    </row>
    <row r="63" spans="2:12" x14ac:dyDescent="0.25">
      <c r="B63" s="290" t="s">
        <v>20</v>
      </c>
      <c r="C63" s="17">
        <v>2019</v>
      </c>
      <c r="D63" s="45">
        <f>D18+D28+D38+D48+D56</f>
        <v>5653.5</v>
      </c>
      <c r="E63" s="45">
        <f>E18+E28+E38+E48+E56</f>
        <v>2653.5</v>
      </c>
      <c r="F63" s="44">
        <f>F18+F28+F38+F48+F56</f>
        <v>0</v>
      </c>
      <c r="G63" s="45">
        <f>G18+G28+G38+G48+G56</f>
        <v>420</v>
      </c>
      <c r="H63" s="44">
        <f>H18+H28+H38+H48+H56</f>
        <v>2580</v>
      </c>
      <c r="I63" s="45">
        <f>I18+I28+I38+I48+I56</f>
        <v>0</v>
      </c>
      <c r="J63" s="222"/>
      <c r="K63" s="223"/>
      <c r="L63" s="224"/>
    </row>
    <row r="64" spans="2:12" x14ac:dyDescent="0.25">
      <c r="B64" s="187"/>
      <c r="C64" s="18">
        <v>2020</v>
      </c>
      <c r="D64" s="47">
        <f>D19+D29+D39+D49+D57</f>
        <v>8826.4</v>
      </c>
      <c r="E64" s="47">
        <f>E19+E29+E39+E49+E57</f>
        <v>3526.4</v>
      </c>
      <c r="F64" s="46">
        <f>F19+F29+F39+F49+F57</f>
        <v>0</v>
      </c>
      <c r="G64" s="47">
        <f>G19+G29+G39+G49+G57</f>
        <v>742</v>
      </c>
      <c r="H64" s="46">
        <f>H19+H29+H39+H49+H57</f>
        <v>4558</v>
      </c>
      <c r="I64" s="47">
        <f>I19+I29+I39+I49+I57</f>
        <v>0</v>
      </c>
      <c r="J64" s="178"/>
      <c r="K64" s="181"/>
      <c r="L64" s="184"/>
    </row>
    <row r="65" spans="2:12" x14ac:dyDescent="0.25">
      <c r="B65" s="187"/>
      <c r="C65" s="18">
        <v>2021</v>
      </c>
      <c r="D65" s="47">
        <f>D20+D30+D40+D50+D60</f>
        <v>3294.6</v>
      </c>
      <c r="E65" s="47">
        <f>E20+E30+E40+E50+E60</f>
        <v>3192.1</v>
      </c>
      <c r="F65" s="46">
        <f>F20+F30+F40+F50+F60</f>
        <v>0</v>
      </c>
      <c r="G65" s="47">
        <f>G20+G30+G40+G50+G60</f>
        <v>2</v>
      </c>
      <c r="H65" s="46">
        <f>H20+H30+H40+H50+H60</f>
        <v>100.5</v>
      </c>
      <c r="I65" s="47">
        <f>I20+I30+I40+I50+I60</f>
        <v>0</v>
      </c>
      <c r="J65" s="178"/>
      <c r="K65" s="181"/>
      <c r="L65" s="184"/>
    </row>
    <row r="66" spans="2:12" x14ac:dyDescent="0.25">
      <c r="B66" s="187"/>
      <c r="C66" s="18">
        <v>2022</v>
      </c>
      <c r="D66" s="47">
        <f>D21+D31+D41+D51</f>
        <v>2855.6</v>
      </c>
      <c r="E66" s="47">
        <f>E21+E31+E41+E51</f>
        <v>2855.6</v>
      </c>
      <c r="F66" s="46">
        <f>F21+F31+F41+F51</f>
        <v>0</v>
      </c>
      <c r="G66" s="47">
        <f>G21+G31+G41+G51</f>
        <v>0</v>
      </c>
      <c r="H66" s="46">
        <f>H21+H31+H41+H51</f>
        <v>0</v>
      </c>
      <c r="I66" s="47">
        <f>I21+I31+I41+I51</f>
        <v>0</v>
      </c>
      <c r="J66" s="178"/>
      <c r="K66" s="181"/>
      <c r="L66" s="184"/>
    </row>
    <row r="67" spans="2:12" x14ac:dyDescent="0.25">
      <c r="B67" s="187"/>
      <c r="C67" s="18">
        <v>2023</v>
      </c>
      <c r="D67" s="47">
        <f>D22+D32+D42+D52</f>
        <v>3136.9</v>
      </c>
      <c r="E67" s="47">
        <f>E22+E32+E42+E52</f>
        <v>3136.9</v>
      </c>
      <c r="F67" s="46">
        <f>F22+F32+F42+F52</f>
        <v>0</v>
      </c>
      <c r="G67" s="47">
        <f>G22+G32+G42+G52</f>
        <v>0</v>
      </c>
      <c r="H67" s="46">
        <f>H22+H32+H42+H52</f>
        <v>0</v>
      </c>
      <c r="I67" s="47">
        <f>I22+I32+I42+I52</f>
        <v>0</v>
      </c>
      <c r="J67" s="178"/>
      <c r="K67" s="181"/>
      <c r="L67" s="184"/>
    </row>
    <row r="68" spans="2:12" x14ac:dyDescent="0.25">
      <c r="B68" s="187"/>
      <c r="C68" s="18">
        <v>2024</v>
      </c>
      <c r="D68" s="107">
        <v>6287.4</v>
      </c>
      <c r="E68" s="107">
        <v>455.8</v>
      </c>
      <c r="F68" s="107">
        <f t="shared" ref="E68:I68" si="4">F23+F33+F43+F54+F62</f>
        <v>344.5</v>
      </c>
      <c r="G68" s="107">
        <f t="shared" si="4"/>
        <v>2999.9</v>
      </c>
      <c r="H68" s="107">
        <f t="shared" si="4"/>
        <v>0</v>
      </c>
      <c r="I68" s="107">
        <f t="shared" si="4"/>
        <v>111.3</v>
      </c>
      <c r="J68" s="178"/>
      <c r="K68" s="181"/>
      <c r="L68" s="184"/>
    </row>
    <row r="69" spans="2:12" x14ac:dyDescent="0.25">
      <c r="B69" s="187"/>
      <c r="C69" s="125">
        <v>2025</v>
      </c>
      <c r="D69" s="107">
        <f>D24+D34+D44+D54</f>
        <v>3160</v>
      </c>
      <c r="E69" s="107">
        <f>E21+E34+E41+E51</f>
        <v>2854.8</v>
      </c>
      <c r="F69" s="48">
        <f t="shared" ref="F69" si="5">F24+F34+F44+F51</f>
        <v>0</v>
      </c>
      <c r="G69" s="107">
        <f t="shared" ref="G69" si="6">G24+G34+G44+G51</f>
        <v>0</v>
      </c>
      <c r="H69" s="48">
        <f t="shared" ref="H69" si="7">H24+H34+H44+H51</f>
        <v>0</v>
      </c>
      <c r="I69" s="107">
        <f t="shared" ref="I69" si="8">I24+I34+I44+I51</f>
        <v>0</v>
      </c>
      <c r="J69" s="178"/>
      <c r="K69" s="181"/>
      <c r="L69" s="184"/>
    </row>
    <row r="70" spans="2:12" x14ac:dyDescent="0.25">
      <c r="B70" s="187"/>
      <c r="C70" s="106">
        <v>2026</v>
      </c>
      <c r="D70" s="107">
        <f>D25+D35+D45+D55</f>
        <v>0</v>
      </c>
      <c r="E70" s="107">
        <f>E22+E35+E42+E52</f>
        <v>3132.4</v>
      </c>
      <c r="F70" s="48">
        <f t="shared" ref="F70" si="9">F25+F35+F45+F52</f>
        <v>0</v>
      </c>
      <c r="G70" s="107">
        <f t="shared" ref="G70" si="10">G25+G35+G45+G52</f>
        <v>0</v>
      </c>
      <c r="H70" s="48">
        <f t="shared" ref="H70" si="11">H25+H35+H45+H52</f>
        <v>0</v>
      </c>
      <c r="I70" s="107">
        <f t="shared" ref="I70" si="12">I25+I35+I45+I52</f>
        <v>0</v>
      </c>
      <c r="J70" s="178"/>
      <c r="K70" s="181"/>
      <c r="L70" s="184"/>
    </row>
    <row r="71" spans="2:12" ht="15.75" thickBot="1" x14ac:dyDescent="0.3">
      <c r="B71" s="187"/>
      <c r="C71" s="19">
        <v>2027</v>
      </c>
      <c r="D71" s="107">
        <v>0</v>
      </c>
      <c r="E71" s="107">
        <v>0</v>
      </c>
      <c r="F71" s="48">
        <f t="shared" ref="F71" si="13">F26+F36+F46+F54</f>
        <v>0</v>
      </c>
      <c r="G71" s="107">
        <f t="shared" ref="G71" si="14">G26+G36+G46+G54</f>
        <v>0</v>
      </c>
      <c r="H71" s="48">
        <f t="shared" ref="H71" si="15">H26+H36+H46+H54</f>
        <v>0</v>
      </c>
      <c r="I71" s="107">
        <f t="shared" ref="I71" si="16">I26+I36+I46+I54</f>
        <v>0</v>
      </c>
      <c r="J71" s="178"/>
      <c r="K71" s="181"/>
      <c r="L71" s="184"/>
    </row>
    <row r="72" spans="2:12" ht="15.75" thickBot="1" x14ac:dyDescent="0.3">
      <c r="B72" s="40" t="s">
        <v>21</v>
      </c>
      <c r="C72" s="24"/>
      <c r="D72" s="62">
        <f>SUM(D63:D71)</f>
        <v>33214.400000000001</v>
      </c>
      <c r="E72" s="61">
        <f t="shared" ref="E72:I72" si="17">SUM(E63:E71)</f>
        <v>21807.5</v>
      </c>
      <c r="F72" s="62">
        <f t="shared" si="17"/>
        <v>344.5</v>
      </c>
      <c r="G72" s="61">
        <f t="shared" si="17"/>
        <v>4163.8999999999996</v>
      </c>
      <c r="H72" s="62">
        <f t="shared" si="17"/>
        <v>7238.5</v>
      </c>
      <c r="I72" s="62">
        <f t="shared" si="17"/>
        <v>111.3</v>
      </c>
      <c r="J72" s="179"/>
      <c r="K72" s="182"/>
      <c r="L72" s="185"/>
    </row>
    <row r="73" spans="2:12" x14ac:dyDescent="0.25">
      <c r="B73" s="174"/>
      <c r="C73" s="175"/>
      <c r="D73" s="175"/>
      <c r="E73" s="175"/>
      <c r="F73" s="175"/>
      <c r="G73" s="175"/>
      <c r="H73" s="175"/>
      <c r="I73" s="175"/>
      <c r="J73" s="175"/>
      <c r="K73" s="175"/>
      <c r="L73" s="176"/>
    </row>
    <row r="74" spans="2:12" x14ac:dyDescent="0.25">
      <c r="B74" s="171" t="s">
        <v>22</v>
      </c>
      <c r="C74" s="172"/>
      <c r="D74" s="172"/>
      <c r="E74" s="172"/>
      <c r="F74" s="172"/>
      <c r="G74" s="172"/>
      <c r="H74" s="172"/>
      <c r="I74" s="172"/>
      <c r="J74" s="172"/>
      <c r="K74" s="172"/>
      <c r="L74" s="173"/>
    </row>
    <row r="75" spans="2:12" ht="30" x14ac:dyDescent="0.25">
      <c r="B75" s="10" t="s">
        <v>23</v>
      </c>
      <c r="C75" s="2"/>
      <c r="D75" s="2"/>
      <c r="E75" s="2"/>
      <c r="F75" s="2"/>
      <c r="G75" s="2"/>
      <c r="H75" s="2"/>
      <c r="I75" s="2"/>
      <c r="J75" s="2"/>
      <c r="K75" s="2"/>
      <c r="L75" s="8"/>
    </row>
    <row r="76" spans="2:12" x14ac:dyDescent="0.25">
      <c r="B76" s="165" t="s">
        <v>24</v>
      </c>
      <c r="C76" s="3">
        <v>2019</v>
      </c>
      <c r="D76" s="52">
        <f>E76+F76+G76+H76+I76</f>
        <v>114.6</v>
      </c>
      <c r="E76" s="52">
        <v>114.6</v>
      </c>
      <c r="F76" s="42"/>
      <c r="G76" s="42"/>
      <c r="H76" s="42"/>
      <c r="I76" s="42"/>
      <c r="J76" s="144" t="s">
        <v>25</v>
      </c>
      <c r="K76" s="144" t="s">
        <v>12</v>
      </c>
      <c r="L76" s="141" t="s">
        <v>12</v>
      </c>
    </row>
    <row r="77" spans="2:12" x14ac:dyDescent="0.25">
      <c r="B77" s="166"/>
      <c r="C77" s="3">
        <v>2020</v>
      </c>
      <c r="D77" s="52">
        <f t="shared" ref="D77:D80" si="18">E77+F77+G77+H77+I77</f>
        <v>22</v>
      </c>
      <c r="E77" s="52">
        <v>22</v>
      </c>
      <c r="F77" s="42"/>
      <c r="G77" s="42"/>
      <c r="H77" s="42"/>
      <c r="I77" s="42"/>
      <c r="J77" s="145"/>
      <c r="K77" s="145"/>
      <c r="L77" s="142"/>
    </row>
    <row r="78" spans="2:12" x14ac:dyDescent="0.25">
      <c r="B78" s="166"/>
      <c r="C78" s="3">
        <v>2021</v>
      </c>
      <c r="D78" s="52">
        <f t="shared" si="18"/>
        <v>30</v>
      </c>
      <c r="E78" s="52">
        <v>30</v>
      </c>
      <c r="F78" s="42"/>
      <c r="G78" s="42"/>
      <c r="H78" s="42"/>
      <c r="I78" s="42"/>
      <c r="J78" s="145"/>
      <c r="K78" s="145"/>
      <c r="L78" s="142"/>
    </row>
    <row r="79" spans="2:12" x14ac:dyDescent="0.25">
      <c r="B79" s="166"/>
      <c r="C79" s="3">
        <v>2022</v>
      </c>
      <c r="D79" s="52">
        <f t="shared" si="18"/>
        <v>50</v>
      </c>
      <c r="E79" s="52">
        <v>50</v>
      </c>
      <c r="F79" s="42"/>
      <c r="G79" s="42"/>
      <c r="H79" s="42"/>
      <c r="I79" s="42"/>
      <c r="J79" s="145"/>
      <c r="K79" s="145"/>
      <c r="L79" s="142"/>
    </row>
    <row r="80" spans="2:12" x14ac:dyDescent="0.25">
      <c r="B80" s="166"/>
      <c r="C80" s="3">
        <v>2023</v>
      </c>
      <c r="D80" s="52">
        <f t="shared" si="18"/>
        <v>70</v>
      </c>
      <c r="E80" s="52">
        <v>70</v>
      </c>
      <c r="F80" s="42"/>
      <c r="G80" s="42"/>
      <c r="H80" s="42"/>
      <c r="I80" s="42"/>
      <c r="J80" s="145"/>
      <c r="K80" s="145"/>
      <c r="L80" s="142"/>
    </row>
    <row r="81" spans="2:12" x14ac:dyDescent="0.25">
      <c r="B81" s="166"/>
      <c r="C81" s="3">
        <v>2024</v>
      </c>
      <c r="D81" s="52">
        <v>32.9</v>
      </c>
      <c r="E81" s="53">
        <v>32.9</v>
      </c>
      <c r="F81" s="42"/>
      <c r="G81" s="42"/>
      <c r="H81" s="42"/>
      <c r="I81" s="42"/>
      <c r="J81" s="145"/>
      <c r="K81" s="145"/>
      <c r="L81" s="142"/>
    </row>
    <row r="82" spans="2:12" x14ac:dyDescent="0.25">
      <c r="B82" s="166"/>
      <c r="C82" s="3">
        <v>2025</v>
      </c>
      <c r="D82" s="52">
        <v>85</v>
      </c>
      <c r="E82" s="52">
        <v>85</v>
      </c>
      <c r="F82" s="42"/>
      <c r="G82" s="42"/>
      <c r="H82" s="42"/>
      <c r="I82" s="42"/>
      <c r="J82" s="145"/>
      <c r="K82" s="145"/>
      <c r="L82" s="142"/>
    </row>
    <row r="83" spans="2:12" x14ac:dyDescent="0.25">
      <c r="B83" s="166"/>
      <c r="C83" s="3">
        <v>2026</v>
      </c>
      <c r="D83" s="52">
        <v>0</v>
      </c>
      <c r="E83" s="52">
        <v>0</v>
      </c>
      <c r="F83" s="42"/>
      <c r="G83" s="42"/>
      <c r="H83" s="42"/>
      <c r="I83" s="42"/>
      <c r="J83" s="145"/>
      <c r="K83" s="145"/>
      <c r="L83" s="142"/>
    </row>
    <row r="84" spans="2:12" x14ac:dyDescent="0.25">
      <c r="B84" s="167"/>
      <c r="C84" s="3">
        <v>2027</v>
      </c>
      <c r="D84" s="52">
        <v>0</v>
      </c>
      <c r="E84" s="53">
        <v>0</v>
      </c>
      <c r="F84" s="42"/>
      <c r="G84" s="42"/>
      <c r="H84" s="42"/>
      <c r="I84" s="42"/>
      <c r="J84" s="146"/>
      <c r="K84" s="146"/>
      <c r="L84" s="143"/>
    </row>
    <row r="85" spans="2:12" x14ac:dyDescent="0.25">
      <c r="B85" s="164"/>
      <c r="C85" s="139"/>
      <c r="D85" s="139"/>
      <c r="E85" s="139"/>
      <c r="F85" s="139"/>
      <c r="G85" s="139"/>
      <c r="H85" s="139"/>
      <c r="I85" s="139"/>
      <c r="J85" s="139"/>
      <c r="K85" s="139"/>
      <c r="L85" s="140"/>
    </row>
    <row r="86" spans="2:12" x14ac:dyDescent="0.25">
      <c r="B86" s="165" t="s">
        <v>26</v>
      </c>
      <c r="C86" s="3">
        <v>2019</v>
      </c>
      <c r="D86" s="52">
        <f>E86+F86+G86+H86+I86</f>
        <v>0</v>
      </c>
      <c r="E86" s="52">
        <v>0</v>
      </c>
      <c r="F86" s="42"/>
      <c r="G86" s="42"/>
      <c r="H86" s="42"/>
      <c r="I86" s="42"/>
      <c r="J86" s="144" t="s">
        <v>27</v>
      </c>
      <c r="K86" s="144" t="s">
        <v>12</v>
      </c>
      <c r="L86" s="141" t="s">
        <v>12</v>
      </c>
    </row>
    <row r="87" spans="2:12" x14ac:dyDescent="0.25">
      <c r="B87" s="166"/>
      <c r="C87" s="3">
        <v>2020</v>
      </c>
      <c r="D87" s="52">
        <f t="shared" ref="D87:D90" si="19">E87+F87+G87+H87+I87</f>
        <v>43.4</v>
      </c>
      <c r="E87" s="52">
        <v>43.4</v>
      </c>
      <c r="F87" s="42"/>
      <c r="G87" s="42"/>
      <c r="H87" s="42"/>
      <c r="I87" s="42"/>
      <c r="J87" s="145"/>
      <c r="K87" s="145"/>
      <c r="L87" s="142"/>
    </row>
    <row r="88" spans="2:12" x14ac:dyDescent="0.25">
      <c r="B88" s="166"/>
      <c r="C88" s="3">
        <v>2021</v>
      </c>
      <c r="D88" s="52">
        <f t="shared" si="19"/>
        <v>44.6</v>
      </c>
      <c r="E88" s="52">
        <v>44.6</v>
      </c>
      <c r="F88" s="42"/>
      <c r="G88" s="42"/>
      <c r="H88" s="42"/>
      <c r="I88" s="42"/>
      <c r="J88" s="145"/>
      <c r="K88" s="145"/>
      <c r="L88" s="142"/>
    </row>
    <row r="89" spans="2:12" x14ac:dyDescent="0.25">
      <c r="B89" s="166"/>
      <c r="C89" s="3">
        <v>2022</v>
      </c>
      <c r="D89" s="52">
        <f t="shared" si="19"/>
        <v>47.3</v>
      </c>
      <c r="E89" s="52">
        <v>47.3</v>
      </c>
      <c r="F89" s="42"/>
      <c r="G89" s="42"/>
      <c r="H89" s="42"/>
      <c r="I89" s="42"/>
      <c r="J89" s="145"/>
      <c r="K89" s="145"/>
      <c r="L89" s="142"/>
    </row>
    <row r="90" spans="2:12" x14ac:dyDescent="0.25">
      <c r="B90" s="166"/>
      <c r="C90" s="3">
        <v>2023</v>
      </c>
      <c r="D90" s="52">
        <f t="shared" si="19"/>
        <v>49.7</v>
      </c>
      <c r="E90" s="52">
        <v>49.7</v>
      </c>
      <c r="F90" s="42"/>
      <c r="G90" s="42"/>
      <c r="H90" s="42"/>
      <c r="I90" s="42"/>
      <c r="J90" s="145"/>
      <c r="K90" s="145"/>
      <c r="L90" s="142"/>
    </row>
    <row r="91" spans="2:12" x14ac:dyDescent="0.25">
      <c r="B91" s="166"/>
      <c r="C91" s="3">
        <v>2024</v>
      </c>
      <c r="D91" s="52">
        <v>43.7</v>
      </c>
      <c r="E91" s="52">
        <v>43.7</v>
      </c>
      <c r="F91" s="42"/>
      <c r="G91" s="42"/>
      <c r="H91" s="42"/>
      <c r="I91" s="42"/>
      <c r="J91" s="145"/>
      <c r="K91" s="145"/>
      <c r="L91" s="142"/>
    </row>
    <row r="92" spans="2:12" x14ac:dyDescent="0.25">
      <c r="B92" s="166"/>
      <c r="C92" s="3">
        <v>2025</v>
      </c>
      <c r="D92" s="52">
        <v>60</v>
      </c>
      <c r="E92" s="52">
        <v>60</v>
      </c>
      <c r="F92" s="42"/>
      <c r="G92" s="42"/>
      <c r="H92" s="42"/>
      <c r="I92" s="42"/>
      <c r="J92" s="145"/>
      <c r="K92" s="145"/>
      <c r="L92" s="142"/>
    </row>
    <row r="93" spans="2:12" x14ac:dyDescent="0.25">
      <c r="B93" s="166"/>
      <c r="C93" s="3">
        <v>2026</v>
      </c>
      <c r="D93" s="52">
        <v>0</v>
      </c>
      <c r="E93" s="52">
        <v>0</v>
      </c>
      <c r="F93" s="42"/>
      <c r="G93" s="42"/>
      <c r="H93" s="42"/>
      <c r="I93" s="42"/>
      <c r="J93" s="145"/>
      <c r="K93" s="145"/>
      <c r="L93" s="142"/>
    </row>
    <row r="94" spans="2:12" x14ac:dyDescent="0.25">
      <c r="B94" s="167"/>
      <c r="C94" s="3">
        <v>2027</v>
      </c>
      <c r="D94" s="52">
        <v>0</v>
      </c>
      <c r="E94" s="53">
        <v>0</v>
      </c>
      <c r="F94" s="42"/>
      <c r="G94" s="42"/>
      <c r="H94" s="42"/>
      <c r="I94" s="42"/>
      <c r="J94" s="146"/>
      <c r="K94" s="146"/>
      <c r="L94" s="143"/>
    </row>
    <row r="95" spans="2:12" x14ac:dyDescent="0.25">
      <c r="B95" s="164"/>
      <c r="C95" s="139"/>
      <c r="D95" s="139"/>
      <c r="E95" s="139"/>
      <c r="F95" s="139"/>
      <c r="G95" s="139"/>
      <c r="H95" s="139"/>
      <c r="I95" s="139"/>
      <c r="J95" s="139"/>
      <c r="K95" s="139"/>
      <c r="L95" s="140"/>
    </row>
    <row r="96" spans="2:12" x14ac:dyDescent="0.25">
      <c r="B96" s="165" t="s">
        <v>28</v>
      </c>
      <c r="C96" s="3">
        <v>2019</v>
      </c>
      <c r="D96" s="52">
        <f>E96+F96+G96+H96+I96</f>
        <v>0</v>
      </c>
      <c r="E96" s="52">
        <v>0</v>
      </c>
      <c r="F96" s="42"/>
      <c r="G96" s="42"/>
      <c r="H96" s="42"/>
      <c r="I96" s="42"/>
      <c r="J96" s="144" t="s">
        <v>60</v>
      </c>
      <c r="K96" s="144" t="s">
        <v>12</v>
      </c>
      <c r="L96" s="141" t="s">
        <v>12</v>
      </c>
    </row>
    <row r="97" spans="2:12" x14ac:dyDescent="0.25">
      <c r="B97" s="166"/>
      <c r="C97" s="3">
        <v>2020</v>
      </c>
      <c r="D97" s="52">
        <f t="shared" ref="D97:D104" si="20">E97+F97+G97+H97+I97</f>
        <v>0</v>
      </c>
      <c r="E97" s="52">
        <v>0</v>
      </c>
      <c r="F97" s="42"/>
      <c r="G97" s="42"/>
      <c r="H97" s="42"/>
      <c r="I97" s="42"/>
      <c r="J97" s="145"/>
      <c r="K97" s="145"/>
      <c r="L97" s="142"/>
    </row>
    <row r="98" spans="2:12" x14ac:dyDescent="0.25">
      <c r="B98" s="166"/>
      <c r="C98" s="3">
        <v>2021</v>
      </c>
      <c r="D98" s="52">
        <f t="shared" si="20"/>
        <v>0</v>
      </c>
      <c r="E98" s="52">
        <v>0</v>
      </c>
      <c r="F98" s="42"/>
      <c r="G98" s="42"/>
      <c r="H98" s="42"/>
      <c r="I98" s="42"/>
      <c r="J98" s="145"/>
      <c r="K98" s="145"/>
      <c r="L98" s="142"/>
    </row>
    <row r="99" spans="2:12" x14ac:dyDescent="0.25">
      <c r="B99" s="166"/>
      <c r="C99" s="3">
        <v>2022</v>
      </c>
      <c r="D99" s="52">
        <f t="shared" si="20"/>
        <v>3</v>
      </c>
      <c r="E99" s="52">
        <v>3</v>
      </c>
      <c r="F99" s="42"/>
      <c r="G99" s="42"/>
      <c r="H99" s="42"/>
      <c r="I99" s="42"/>
      <c r="J99" s="145"/>
      <c r="K99" s="145"/>
      <c r="L99" s="142"/>
    </row>
    <row r="100" spans="2:12" x14ac:dyDescent="0.25">
      <c r="B100" s="166"/>
      <c r="C100" s="3">
        <v>2023</v>
      </c>
      <c r="D100" s="52">
        <f t="shared" si="20"/>
        <v>0</v>
      </c>
      <c r="E100" s="52">
        <v>0</v>
      </c>
      <c r="F100" s="42"/>
      <c r="G100" s="42"/>
      <c r="H100" s="42"/>
      <c r="I100" s="42"/>
      <c r="J100" s="145"/>
      <c r="K100" s="145"/>
      <c r="L100" s="142"/>
    </row>
    <row r="101" spans="2:12" x14ac:dyDescent="0.25">
      <c r="B101" s="166"/>
      <c r="C101" s="126">
        <v>2024</v>
      </c>
      <c r="D101" s="54">
        <v>0</v>
      </c>
      <c r="E101" s="54">
        <v>0</v>
      </c>
      <c r="F101" s="43"/>
      <c r="G101" s="43"/>
      <c r="H101" s="43"/>
      <c r="I101" s="43"/>
      <c r="J101" s="145"/>
      <c r="K101" s="145"/>
      <c r="L101" s="142"/>
    </row>
    <row r="102" spans="2:12" x14ac:dyDescent="0.25">
      <c r="B102" s="166"/>
      <c r="C102" s="126">
        <v>2025</v>
      </c>
      <c r="D102" s="54">
        <v>3</v>
      </c>
      <c r="E102" s="54">
        <v>3</v>
      </c>
      <c r="F102" s="43"/>
      <c r="G102" s="43"/>
      <c r="H102" s="43"/>
      <c r="I102" s="43"/>
      <c r="J102" s="145"/>
      <c r="K102" s="145"/>
      <c r="L102" s="142"/>
    </row>
    <row r="103" spans="2:12" x14ac:dyDescent="0.25">
      <c r="B103" s="166"/>
      <c r="C103" s="126">
        <v>2026</v>
      </c>
      <c r="D103" s="54">
        <v>0</v>
      </c>
      <c r="E103" s="54">
        <v>0</v>
      </c>
      <c r="F103" s="43"/>
      <c r="G103" s="43"/>
      <c r="H103" s="43"/>
      <c r="I103" s="43"/>
      <c r="J103" s="145"/>
      <c r="K103" s="145"/>
      <c r="L103" s="142"/>
    </row>
    <row r="104" spans="2:12" ht="15.75" thickBot="1" x14ac:dyDescent="0.3">
      <c r="B104" s="166"/>
      <c r="C104" s="11">
        <v>2027</v>
      </c>
      <c r="D104" s="54">
        <f t="shared" si="20"/>
        <v>0</v>
      </c>
      <c r="E104" s="55">
        <v>0</v>
      </c>
      <c r="F104" s="43"/>
      <c r="G104" s="43"/>
      <c r="H104" s="43"/>
      <c r="I104" s="43"/>
      <c r="J104" s="145"/>
      <c r="K104" s="145"/>
      <c r="L104" s="142"/>
    </row>
    <row r="105" spans="2:12" x14ac:dyDescent="0.25">
      <c r="B105" s="186" t="s">
        <v>29</v>
      </c>
      <c r="C105" s="17">
        <v>2019</v>
      </c>
      <c r="D105" s="56">
        <f>D76+D86+D96</f>
        <v>114.6</v>
      </c>
      <c r="E105" s="57">
        <f t="shared" ref="E105:I105" si="21">E76+E86+E96</f>
        <v>114.6</v>
      </c>
      <c r="F105" s="56">
        <f t="shared" si="21"/>
        <v>0</v>
      </c>
      <c r="G105" s="57">
        <f t="shared" si="21"/>
        <v>0</v>
      </c>
      <c r="H105" s="56">
        <f t="shared" si="21"/>
        <v>0</v>
      </c>
      <c r="I105" s="57">
        <f t="shared" si="21"/>
        <v>0</v>
      </c>
      <c r="J105" s="177"/>
      <c r="K105" s="180"/>
      <c r="L105" s="183"/>
    </row>
    <row r="106" spans="2:12" x14ac:dyDescent="0.25">
      <c r="B106" s="187"/>
      <c r="C106" s="18">
        <v>2020</v>
      </c>
      <c r="D106" s="58">
        <f>D77+D87+D97</f>
        <v>65.400000000000006</v>
      </c>
      <c r="E106" s="59">
        <f t="shared" ref="E106:I106" si="22">E77+E87+E97</f>
        <v>65.400000000000006</v>
      </c>
      <c r="F106" s="58">
        <f t="shared" si="22"/>
        <v>0</v>
      </c>
      <c r="G106" s="59">
        <f t="shared" si="22"/>
        <v>0</v>
      </c>
      <c r="H106" s="58">
        <f t="shared" si="22"/>
        <v>0</v>
      </c>
      <c r="I106" s="59">
        <f t="shared" si="22"/>
        <v>0</v>
      </c>
      <c r="J106" s="178"/>
      <c r="K106" s="181"/>
      <c r="L106" s="184"/>
    </row>
    <row r="107" spans="2:12" x14ac:dyDescent="0.25">
      <c r="B107" s="187"/>
      <c r="C107" s="18">
        <v>2021</v>
      </c>
      <c r="D107" s="58">
        <f>D78+D88+D98</f>
        <v>74.599999999999994</v>
      </c>
      <c r="E107" s="59">
        <f t="shared" ref="E107:I107" si="23">E78+E88+E98</f>
        <v>74.599999999999994</v>
      </c>
      <c r="F107" s="58">
        <f t="shared" si="23"/>
        <v>0</v>
      </c>
      <c r="G107" s="59">
        <f t="shared" si="23"/>
        <v>0</v>
      </c>
      <c r="H107" s="58">
        <f t="shared" si="23"/>
        <v>0</v>
      </c>
      <c r="I107" s="59">
        <f t="shared" si="23"/>
        <v>0</v>
      </c>
      <c r="J107" s="178"/>
      <c r="K107" s="181"/>
      <c r="L107" s="184"/>
    </row>
    <row r="108" spans="2:12" x14ac:dyDescent="0.25">
      <c r="B108" s="187"/>
      <c r="C108" s="18">
        <v>2022</v>
      </c>
      <c r="D108" s="58">
        <f>D79+D89+D99</f>
        <v>100.3</v>
      </c>
      <c r="E108" s="59">
        <f t="shared" ref="E108:I108" si="24">E79+E89+E99</f>
        <v>100.3</v>
      </c>
      <c r="F108" s="58">
        <f t="shared" si="24"/>
        <v>0</v>
      </c>
      <c r="G108" s="59">
        <f t="shared" si="24"/>
        <v>0</v>
      </c>
      <c r="H108" s="58">
        <f t="shared" si="24"/>
        <v>0</v>
      </c>
      <c r="I108" s="59">
        <f t="shared" si="24"/>
        <v>0</v>
      </c>
      <c r="J108" s="178"/>
      <c r="K108" s="181"/>
      <c r="L108" s="184"/>
    </row>
    <row r="109" spans="2:12" x14ac:dyDescent="0.25">
      <c r="B109" s="187"/>
      <c r="C109" s="18">
        <v>2023</v>
      </c>
      <c r="D109" s="58">
        <f>D80+D90+D100</f>
        <v>119.7</v>
      </c>
      <c r="E109" s="59">
        <f t="shared" ref="E109:I112" si="25">E80+E90+E100</f>
        <v>119.7</v>
      </c>
      <c r="F109" s="58">
        <f t="shared" si="25"/>
        <v>0</v>
      </c>
      <c r="G109" s="59">
        <f t="shared" si="25"/>
        <v>0</v>
      </c>
      <c r="H109" s="58">
        <f t="shared" si="25"/>
        <v>0</v>
      </c>
      <c r="I109" s="59">
        <f t="shared" si="25"/>
        <v>0</v>
      </c>
      <c r="J109" s="178"/>
      <c r="K109" s="181"/>
      <c r="L109" s="184"/>
    </row>
    <row r="110" spans="2:12" ht="15.75" thickBot="1" x14ac:dyDescent="0.3">
      <c r="B110" s="187"/>
      <c r="C110" s="19">
        <v>2024</v>
      </c>
      <c r="D110" s="58">
        <f>D81+D91+D101</f>
        <v>76.599999999999994</v>
      </c>
      <c r="E110" s="59">
        <f t="shared" si="25"/>
        <v>76.599999999999994</v>
      </c>
      <c r="F110" s="60">
        <f t="shared" si="25"/>
        <v>0</v>
      </c>
      <c r="G110" s="49">
        <f t="shared" si="25"/>
        <v>0</v>
      </c>
      <c r="H110" s="60">
        <f t="shared" si="25"/>
        <v>0</v>
      </c>
      <c r="I110" s="49">
        <f t="shared" si="25"/>
        <v>0</v>
      </c>
      <c r="J110" s="178"/>
      <c r="K110" s="181"/>
      <c r="L110" s="184"/>
    </row>
    <row r="111" spans="2:12" ht="15.75" thickBot="1" x14ac:dyDescent="0.3">
      <c r="B111" s="187"/>
      <c r="C111" s="106">
        <v>2025</v>
      </c>
      <c r="D111" s="58">
        <f>D82+D92+D102</f>
        <v>148</v>
      </c>
      <c r="E111" s="59">
        <f t="shared" si="25"/>
        <v>148</v>
      </c>
      <c r="F111" s="60">
        <f t="shared" ref="F111:I111" si="26">F82+F92+F102</f>
        <v>0</v>
      </c>
      <c r="G111" s="49">
        <f t="shared" si="26"/>
        <v>0</v>
      </c>
      <c r="H111" s="60">
        <f t="shared" si="26"/>
        <v>0</v>
      </c>
      <c r="I111" s="49">
        <f t="shared" si="26"/>
        <v>0</v>
      </c>
      <c r="J111" s="178"/>
      <c r="K111" s="181"/>
      <c r="L111" s="184"/>
    </row>
    <row r="112" spans="2:12" ht="15.75" thickBot="1" x14ac:dyDescent="0.3">
      <c r="B112" s="187"/>
      <c r="C112" s="106">
        <v>2026</v>
      </c>
      <c r="D112" s="58">
        <f>D83+D93+D103</f>
        <v>0</v>
      </c>
      <c r="E112" s="59">
        <f t="shared" si="25"/>
        <v>0</v>
      </c>
      <c r="F112" s="60">
        <f t="shared" ref="F112:I112" si="27">F83+F93+F103</f>
        <v>0</v>
      </c>
      <c r="G112" s="49">
        <f t="shared" si="27"/>
        <v>0</v>
      </c>
      <c r="H112" s="60">
        <f t="shared" si="27"/>
        <v>0</v>
      </c>
      <c r="I112" s="49">
        <f t="shared" si="27"/>
        <v>0</v>
      </c>
      <c r="J112" s="178"/>
      <c r="K112" s="181"/>
      <c r="L112" s="184"/>
    </row>
    <row r="113" spans="2:12" ht="15.75" thickBot="1" x14ac:dyDescent="0.3">
      <c r="B113" s="188"/>
      <c r="C113" s="19">
        <v>2027</v>
      </c>
      <c r="D113" s="60">
        <f t="shared" ref="D113" si="28">D84+D94+D104</f>
        <v>0</v>
      </c>
      <c r="E113" s="49">
        <f t="shared" ref="E113:I113" si="29">E84+E94+E104</f>
        <v>0</v>
      </c>
      <c r="F113" s="60">
        <f t="shared" si="29"/>
        <v>0</v>
      </c>
      <c r="G113" s="49">
        <f t="shared" si="29"/>
        <v>0</v>
      </c>
      <c r="H113" s="60">
        <f t="shared" si="29"/>
        <v>0</v>
      </c>
      <c r="I113" s="49">
        <f t="shared" si="29"/>
        <v>0</v>
      </c>
      <c r="J113" s="179"/>
      <c r="K113" s="182"/>
      <c r="L113" s="185"/>
    </row>
    <row r="114" spans="2:12" ht="15.75" thickBot="1" x14ac:dyDescent="0.3">
      <c r="B114" s="25" t="s">
        <v>30</v>
      </c>
      <c r="C114" s="24"/>
      <c r="D114" s="61">
        <f>SUM(D105:D113)</f>
        <v>699.19999999999993</v>
      </c>
      <c r="E114" s="62">
        <f t="shared" ref="E114:I114" si="30">SUM(E105:E113)</f>
        <v>699.19999999999993</v>
      </c>
      <c r="F114" s="61">
        <f t="shared" si="30"/>
        <v>0</v>
      </c>
      <c r="G114" s="62">
        <f t="shared" si="30"/>
        <v>0</v>
      </c>
      <c r="H114" s="61">
        <f t="shared" si="30"/>
        <v>0</v>
      </c>
      <c r="I114" s="62">
        <f t="shared" si="30"/>
        <v>0</v>
      </c>
      <c r="J114" s="29"/>
      <c r="K114" s="28"/>
      <c r="L114" s="30"/>
    </row>
    <row r="115" spans="2:12" x14ac:dyDescent="0.25">
      <c r="B115" s="174"/>
      <c r="C115" s="175"/>
      <c r="D115" s="175"/>
      <c r="E115" s="175"/>
      <c r="F115" s="175"/>
      <c r="G115" s="175"/>
      <c r="H115" s="175"/>
      <c r="I115" s="175"/>
      <c r="J115" s="175"/>
      <c r="K115" s="175"/>
      <c r="L115" s="176"/>
    </row>
    <row r="116" spans="2:12" x14ac:dyDescent="0.25">
      <c r="B116" s="171" t="s">
        <v>31</v>
      </c>
      <c r="C116" s="172"/>
      <c r="D116" s="172"/>
      <c r="E116" s="172"/>
      <c r="F116" s="172"/>
      <c r="G116" s="172"/>
      <c r="H116" s="172"/>
      <c r="I116" s="172"/>
      <c r="J116" s="172"/>
      <c r="K116" s="172"/>
      <c r="L116" s="173"/>
    </row>
    <row r="117" spans="2:12" ht="30" x14ac:dyDescent="0.25">
      <c r="B117" s="10" t="s">
        <v>32</v>
      </c>
      <c r="C117" s="2"/>
      <c r="D117" s="2"/>
      <c r="E117" s="2"/>
      <c r="F117" s="2"/>
      <c r="G117" s="2"/>
      <c r="H117" s="2"/>
      <c r="I117" s="2"/>
      <c r="J117" s="2"/>
      <c r="K117" s="2"/>
      <c r="L117" s="8"/>
    </row>
    <row r="118" spans="2:12" ht="15.75" x14ac:dyDescent="0.25">
      <c r="B118" s="165" t="s">
        <v>33</v>
      </c>
      <c r="C118" s="3">
        <v>2019</v>
      </c>
      <c r="D118" s="63">
        <f>E118+F118+G118+H118+I118</f>
        <v>0</v>
      </c>
      <c r="E118" s="63">
        <v>0</v>
      </c>
      <c r="F118" s="42"/>
      <c r="G118" s="42"/>
      <c r="H118" s="42"/>
      <c r="I118" s="42"/>
      <c r="J118" s="144" t="s">
        <v>61</v>
      </c>
      <c r="K118" s="144" t="s">
        <v>12</v>
      </c>
      <c r="L118" s="141" t="s">
        <v>12</v>
      </c>
    </row>
    <row r="119" spans="2:12" ht="15.75" x14ac:dyDescent="0.25">
      <c r="B119" s="166"/>
      <c r="C119" s="3">
        <v>2020</v>
      </c>
      <c r="D119" s="63">
        <f t="shared" ref="D119:D122" si="31">E119+F119+G119+H119+I119</f>
        <v>0</v>
      </c>
      <c r="E119" s="63">
        <v>0</v>
      </c>
      <c r="F119" s="42"/>
      <c r="G119" s="42"/>
      <c r="H119" s="42"/>
      <c r="I119" s="42"/>
      <c r="J119" s="145"/>
      <c r="K119" s="145"/>
      <c r="L119" s="142"/>
    </row>
    <row r="120" spans="2:12" ht="15.75" x14ac:dyDescent="0.25">
      <c r="B120" s="166"/>
      <c r="C120" s="3">
        <v>2021</v>
      </c>
      <c r="D120" s="63">
        <f t="shared" si="31"/>
        <v>26.6</v>
      </c>
      <c r="E120" s="63">
        <v>26.6</v>
      </c>
      <c r="F120" s="42"/>
      <c r="G120" s="42"/>
      <c r="H120" s="42"/>
      <c r="I120" s="42"/>
      <c r="J120" s="145"/>
      <c r="K120" s="145"/>
      <c r="L120" s="142"/>
    </row>
    <row r="121" spans="2:12" ht="15.75" x14ac:dyDescent="0.25">
      <c r="B121" s="166"/>
      <c r="C121" s="3">
        <v>2022</v>
      </c>
      <c r="D121" s="63">
        <f t="shared" si="31"/>
        <v>0.7</v>
      </c>
      <c r="E121" s="63">
        <v>0.7</v>
      </c>
      <c r="F121" s="42"/>
      <c r="G121" s="42"/>
      <c r="H121" s="42"/>
      <c r="I121" s="42"/>
      <c r="J121" s="145"/>
      <c r="K121" s="145"/>
      <c r="L121" s="142"/>
    </row>
    <row r="122" spans="2:12" ht="15.75" x14ac:dyDescent="0.25">
      <c r="B122" s="166"/>
      <c r="C122" s="3">
        <v>2023</v>
      </c>
      <c r="D122" s="63">
        <f t="shared" si="31"/>
        <v>20</v>
      </c>
      <c r="E122" s="63">
        <v>20</v>
      </c>
      <c r="F122" s="42"/>
      <c r="G122" s="42"/>
      <c r="H122" s="42"/>
      <c r="I122" s="42"/>
      <c r="J122" s="145"/>
      <c r="K122" s="145"/>
      <c r="L122" s="142"/>
    </row>
    <row r="123" spans="2:12" ht="15.75" x14ac:dyDescent="0.25">
      <c r="B123" s="166"/>
      <c r="C123" s="3">
        <v>2024</v>
      </c>
      <c r="D123" s="63">
        <f>E123+G123</f>
        <v>167.1</v>
      </c>
      <c r="E123" s="63">
        <v>1.6</v>
      </c>
      <c r="F123" s="42"/>
      <c r="G123" s="42">
        <v>165.5</v>
      </c>
      <c r="H123" s="42"/>
      <c r="I123" s="42"/>
      <c r="J123" s="145"/>
      <c r="K123" s="145"/>
      <c r="L123" s="142"/>
    </row>
    <row r="124" spans="2:12" ht="15.75" x14ac:dyDescent="0.25">
      <c r="B124" s="166"/>
      <c r="C124" s="3">
        <v>2025</v>
      </c>
      <c r="D124" s="63">
        <v>30</v>
      </c>
      <c r="E124" s="63">
        <v>30</v>
      </c>
      <c r="F124" s="42"/>
      <c r="G124" s="42"/>
      <c r="H124" s="42"/>
      <c r="I124" s="42"/>
      <c r="J124" s="145"/>
      <c r="K124" s="145"/>
      <c r="L124" s="142"/>
    </row>
    <row r="125" spans="2:12" ht="15.75" x14ac:dyDescent="0.25">
      <c r="B125" s="166"/>
      <c r="C125" s="3">
        <v>2026</v>
      </c>
      <c r="D125" s="63">
        <v>0</v>
      </c>
      <c r="E125" s="63">
        <v>0</v>
      </c>
      <c r="F125" s="42"/>
      <c r="G125" s="42"/>
      <c r="H125" s="42"/>
      <c r="I125" s="42"/>
      <c r="J125" s="145"/>
      <c r="K125" s="145"/>
      <c r="L125" s="142"/>
    </row>
    <row r="126" spans="2:12" ht="15.75" x14ac:dyDescent="0.25">
      <c r="B126" s="167"/>
      <c r="C126" s="3">
        <v>2027</v>
      </c>
      <c r="D126" s="63">
        <v>0</v>
      </c>
      <c r="E126" s="64">
        <v>0</v>
      </c>
      <c r="F126" s="42"/>
      <c r="G126" s="42"/>
      <c r="H126" s="42"/>
      <c r="I126" s="42"/>
      <c r="J126" s="146"/>
      <c r="K126" s="146"/>
      <c r="L126" s="143"/>
    </row>
    <row r="127" spans="2:12" x14ac:dyDescent="0.25">
      <c r="B127" s="164"/>
      <c r="C127" s="139"/>
      <c r="D127" s="139"/>
      <c r="E127" s="139"/>
      <c r="F127" s="139"/>
      <c r="G127" s="139"/>
      <c r="H127" s="139"/>
      <c r="I127" s="139"/>
      <c r="J127" s="139"/>
      <c r="K127" s="139"/>
      <c r="L127" s="140"/>
    </row>
    <row r="128" spans="2:12" ht="15.75" x14ac:dyDescent="0.25">
      <c r="B128" s="165" t="s">
        <v>34</v>
      </c>
      <c r="C128" s="3">
        <v>2019</v>
      </c>
      <c r="D128" s="63">
        <f>E128+F128+G128+H128+I128</f>
        <v>20</v>
      </c>
      <c r="E128" s="63">
        <v>20</v>
      </c>
      <c r="F128" s="42"/>
      <c r="G128" s="42"/>
      <c r="H128" s="42"/>
      <c r="I128" s="42"/>
      <c r="J128" s="144"/>
      <c r="K128" s="144" t="s">
        <v>12</v>
      </c>
      <c r="L128" s="141" t="s">
        <v>12</v>
      </c>
    </row>
    <row r="129" spans="2:12" ht="15.75" x14ac:dyDescent="0.25">
      <c r="B129" s="166"/>
      <c r="C129" s="3">
        <v>2020</v>
      </c>
      <c r="D129" s="63">
        <f t="shared" ref="D129:D132" si="32">E129+F129+G129+H129+I129</f>
        <v>20</v>
      </c>
      <c r="E129" s="63">
        <v>20</v>
      </c>
      <c r="F129" s="42"/>
      <c r="G129" s="42"/>
      <c r="H129" s="42"/>
      <c r="I129" s="42"/>
      <c r="J129" s="145"/>
      <c r="K129" s="145"/>
      <c r="L129" s="142"/>
    </row>
    <row r="130" spans="2:12" ht="15.75" x14ac:dyDescent="0.25">
      <c r="B130" s="166"/>
      <c r="C130" s="3">
        <v>2021</v>
      </c>
      <c r="D130" s="63">
        <f t="shared" si="32"/>
        <v>20</v>
      </c>
      <c r="E130" s="63">
        <v>20</v>
      </c>
      <c r="F130" s="42"/>
      <c r="G130" s="42"/>
      <c r="H130" s="42"/>
      <c r="I130" s="42"/>
      <c r="J130" s="145"/>
      <c r="K130" s="145"/>
      <c r="L130" s="142"/>
    </row>
    <row r="131" spans="2:12" ht="15.75" x14ac:dyDescent="0.25">
      <c r="B131" s="166"/>
      <c r="C131" s="3">
        <v>2022</v>
      </c>
      <c r="D131" s="63">
        <f t="shared" si="32"/>
        <v>20</v>
      </c>
      <c r="E131" s="63">
        <v>20</v>
      </c>
      <c r="F131" s="42"/>
      <c r="G131" s="42"/>
      <c r="H131" s="42"/>
      <c r="I131" s="42"/>
      <c r="J131" s="145"/>
      <c r="K131" s="145"/>
      <c r="L131" s="142"/>
    </row>
    <row r="132" spans="2:12" ht="15.75" x14ac:dyDescent="0.25">
      <c r="B132" s="166"/>
      <c r="C132" s="3">
        <v>2023</v>
      </c>
      <c r="D132" s="63">
        <f t="shared" si="32"/>
        <v>30</v>
      </c>
      <c r="E132" s="63">
        <v>30</v>
      </c>
      <c r="F132" s="42"/>
      <c r="G132" s="42"/>
      <c r="H132" s="42"/>
      <c r="I132" s="42"/>
      <c r="J132" s="145"/>
      <c r="K132" s="145"/>
      <c r="L132" s="142"/>
    </row>
    <row r="133" spans="2:12" ht="15.75" x14ac:dyDescent="0.25">
      <c r="B133" s="166"/>
      <c r="C133" s="126">
        <v>2024</v>
      </c>
      <c r="D133" s="65">
        <v>20</v>
      </c>
      <c r="E133" s="65">
        <v>20</v>
      </c>
      <c r="F133" s="43"/>
      <c r="G133" s="43"/>
      <c r="H133" s="43"/>
      <c r="I133" s="43"/>
      <c r="J133" s="145"/>
      <c r="K133" s="145"/>
      <c r="L133" s="142"/>
    </row>
    <row r="134" spans="2:12" ht="15.75" x14ac:dyDescent="0.25">
      <c r="B134" s="166"/>
      <c r="C134" s="126">
        <v>2025</v>
      </c>
      <c r="D134" s="65">
        <v>20</v>
      </c>
      <c r="E134" s="65">
        <v>20</v>
      </c>
      <c r="F134" s="43"/>
      <c r="G134" s="43"/>
      <c r="H134" s="43"/>
      <c r="I134" s="43"/>
      <c r="J134" s="145"/>
      <c r="K134" s="145"/>
      <c r="L134" s="142"/>
    </row>
    <row r="135" spans="2:12" ht="15.75" x14ac:dyDescent="0.25">
      <c r="B135" s="166"/>
      <c r="C135" s="126">
        <v>2026</v>
      </c>
      <c r="D135" s="65">
        <v>0</v>
      </c>
      <c r="E135" s="65">
        <v>0</v>
      </c>
      <c r="F135" s="43"/>
      <c r="G135" s="43"/>
      <c r="H135" s="43"/>
      <c r="I135" s="43"/>
      <c r="J135" s="145"/>
      <c r="K135" s="145"/>
      <c r="L135" s="142"/>
    </row>
    <row r="136" spans="2:12" ht="16.5" thickBot="1" x14ac:dyDescent="0.3">
      <c r="B136" s="166"/>
      <c r="C136" s="11">
        <v>2027</v>
      </c>
      <c r="D136" s="65">
        <v>0</v>
      </c>
      <c r="E136" s="66">
        <v>0</v>
      </c>
      <c r="F136" s="43"/>
      <c r="G136" s="43"/>
      <c r="H136" s="43"/>
      <c r="I136" s="43"/>
      <c r="J136" s="145"/>
      <c r="K136" s="145"/>
      <c r="L136" s="142"/>
    </row>
    <row r="137" spans="2:12" x14ac:dyDescent="0.25">
      <c r="B137" s="221" t="s">
        <v>35</v>
      </c>
      <c r="C137" s="17">
        <v>2019</v>
      </c>
      <c r="D137" s="44">
        <f>D118+D128</f>
        <v>20</v>
      </c>
      <c r="E137" s="45">
        <f t="shared" ref="E137:I137" si="33">E118+E128</f>
        <v>20</v>
      </c>
      <c r="F137" s="44">
        <f t="shared" si="33"/>
        <v>0</v>
      </c>
      <c r="G137" s="45">
        <f t="shared" si="33"/>
        <v>0</v>
      </c>
      <c r="H137" s="44">
        <f t="shared" si="33"/>
        <v>0</v>
      </c>
      <c r="I137" s="45">
        <f t="shared" si="33"/>
        <v>0</v>
      </c>
      <c r="J137" s="31"/>
      <c r="K137" s="37"/>
      <c r="L137" s="34"/>
    </row>
    <row r="138" spans="2:12" x14ac:dyDescent="0.25">
      <c r="B138" s="187"/>
      <c r="C138" s="18">
        <v>2020</v>
      </c>
      <c r="D138" s="46">
        <f>D119+D129</f>
        <v>20</v>
      </c>
      <c r="E138" s="47">
        <f t="shared" ref="E138:H138" si="34">E119+E129</f>
        <v>20</v>
      </c>
      <c r="F138" s="46">
        <f t="shared" si="34"/>
        <v>0</v>
      </c>
      <c r="G138" s="47">
        <f t="shared" si="34"/>
        <v>0</v>
      </c>
      <c r="H138" s="46">
        <f t="shared" si="34"/>
        <v>0</v>
      </c>
      <c r="I138" s="47">
        <f>I119+I129</f>
        <v>0</v>
      </c>
      <c r="J138" s="32"/>
      <c r="K138" s="38"/>
      <c r="L138" s="35"/>
    </row>
    <row r="139" spans="2:12" x14ac:dyDescent="0.25">
      <c r="B139" s="187"/>
      <c r="C139" s="18">
        <v>2021</v>
      </c>
      <c r="D139" s="46">
        <f>D120+D130</f>
        <v>46.6</v>
      </c>
      <c r="E139" s="47">
        <f t="shared" ref="E139:I139" si="35">E120+E130</f>
        <v>46.6</v>
      </c>
      <c r="F139" s="46">
        <f t="shared" si="35"/>
        <v>0</v>
      </c>
      <c r="G139" s="47">
        <f t="shared" si="35"/>
        <v>0</v>
      </c>
      <c r="H139" s="46">
        <f t="shared" si="35"/>
        <v>0</v>
      </c>
      <c r="I139" s="47">
        <f t="shared" si="35"/>
        <v>0</v>
      </c>
      <c r="J139" s="32"/>
      <c r="K139" s="38"/>
      <c r="L139" s="35"/>
    </row>
    <row r="140" spans="2:12" x14ac:dyDescent="0.25">
      <c r="B140" s="187"/>
      <c r="C140" s="18">
        <v>2022</v>
      </c>
      <c r="D140" s="46">
        <f>D121+D131</f>
        <v>20.7</v>
      </c>
      <c r="E140" s="47">
        <f t="shared" ref="E140:I140" si="36">E121+E131</f>
        <v>20.7</v>
      </c>
      <c r="F140" s="46">
        <f t="shared" si="36"/>
        <v>0</v>
      </c>
      <c r="G140" s="47">
        <f t="shared" si="36"/>
        <v>0</v>
      </c>
      <c r="H140" s="46">
        <f t="shared" si="36"/>
        <v>0</v>
      </c>
      <c r="I140" s="47">
        <f t="shared" si="36"/>
        <v>0</v>
      </c>
      <c r="J140" s="32"/>
      <c r="K140" s="38"/>
      <c r="L140" s="35"/>
    </row>
    <row r="141" spans="2:12" x14ac:dyDescent="0.25">
      <c r="B141" s="187"/>
      <c r="C141" s="18">
        <v>2023</v>
      </c>
      <c r="D141" s="46">
        <f>D122+D132</f>
        <v>50</v>
      </c>
      <c r="E141" s="47">
        <f t="shared" ref="E141:I141" si="37">E122+E132</f>
        <v>50</v>
      </c>
      <c r="F141" s="46">
        <f t="shared" si="37"/>
        <v>0</v>
      </c>
      <c r="G141" s="47">
        <f t="shared" si="37"/>
        <v>0</v>
      </c>
      <c r="H141" s="46">
        <f t="shared" si="37"/>
        <v>0</v>
      </c>
      <c r="I141" s="47">
        <f t="shared" si="37"/>
        <v>0</v>
      </c>
      <c r="J141" s="32"/>
      <c r="K141" s="38"/>
      <c r="L141" s="35"/>
    </row>
    <row r="142" spans="2:12" x14ac:dyDescent="0.25">
      <c r="B142" s="187"/>
      <c r="C142" s="106">
        <v>2024</v>
      </c>
      <c r="D142" s="46">
        <f>D123+D133</f>
        <v>187.1</v>
      </c>
      <c r="E142" s="107">
        <v>0</v>
      </c>
      <c r="F142" s="48">
        <v>0</v>
      </c>
      <c r="G142" s="107">
        <v>0</v>
      </c>
      <c r="H142" s="48">
        <v>0</v>
      </c>
      <c r="I142" s="107">
        <v>0</v>
      </c>
      <c r="J142" s="270"/>
      <c r="K142" s="271"/>
      <c r="L142" s="272"/>
    </row>
    <row r="143" spans="2:12" x14ac:dyDescent="0.25">
      <c r="B143" s="187"/>
      <c r="C143" s="106">
        <v>2025</v>
      </c>
      <c r="D143" s="46">
        <f>D124+D134</f>
        <v>50</v>
      </c>
      <c r="E143" s="107">
        <f>E124+E134</f>
        <v>50</v>
      </c>
      <c r="F143" s="48">
        <v>0</v>
      </c>
      <c r="G143" s="107">
        <v>0</v>
      </c>
      <c r="H143" s="48">
        <v>0</v>
      </c>
      <c r="I143" s="107">
        <v>0</v>
      </c>
      <c r="J143" s="270"/>
      <c r="K143" s="271"/>
      <c r="L143" s="272"/>
    </row>
    <row r="144" spans="2:12" x14ac:dyDescent="0.25">
      <c r="B144" s="187"/>
      <c r="C144" s="106">
        <v>2026</v>
      </c>
      <c r="D144" s="48">
        <v>0</v>
      </c>
      <c r="E144" s="107">
        <v>0</v>
      </c>
      <c r="F144" s="48">
        <v>0</v>
      </c>
      <c r="G144" s="107">
        <v>0</v>
      </c>
      <c r="H144" s="48">
        <v>0</v>
      </c>
      <c r="I144" s="107">
        <v>0</v>
      </c>
      <c r="J144" s="270"/>
      <c r="K144" s="271"/>
      <c r="L144" s="272"/>
    </row>
    <row r="145" spans="2:12" ht="15.75" thickBot="1" x14ac:dyDescent="0.3">
      <c r="B145" s="188"/>
      <c r="C145" s="19">
        <v>2027</v>
      </c>
      <c r="D145" s="60">
        <f t="shared" ref="D145" si="38">D126+D136</f>
        <v>0</v>
      </c>
      <c r="E145" s="49">
        <f t="shared" ref="E145:I145" si="39">E126+E136</f>
        <v>0</v>
      </c>
      <c r="F145" s="60">
        <f t="shared" si="39"/>
        <v>0</v>
      </c>
      <c r="G145" s="49">
        <f t="shared" si="39"/>
        <v>0</v>
      </c>
      <c r="H145" s="60">
        <f t="shared" si="39"/>
        <v>0</v>
      </c>
      <c r="I145" s="49">
        <f t="shared" si="39"/>
        <v>0</v>
      </c>
      <c r="J145" s="33"/>
      <c r="K145" s="39"/>
      <c r="L145" s="36"/>
    </row>
    <row r="146" spans="2:12" ht="15.75" thickBot="1" x14ac:dyDescent="0.3">
      <c r="B146" s="25" t="s">
        <v>36</v>
      </c>
      <c r="C146" s="24"/>
      <c r="D146" s="61">
        <f>SUM(D137:D145)</f>
        <v>394.4</v>
      </c>
      <c r="E146" s="62">
        <f t="shared" ref="E146:I146" si="40">SUM(E137:E145)</f>
        <v>207.3</v>
      </c>
      <c r="F146" s="61">
        <f t="shared" si="40"/>
        <v>0</v>
      </c>
      <c r="G146" s="62">
        <f t="shared" si="40"/>
        <v>0</v>
      </c>
      <c r="H146" s="61">
        <f t="shared" si="40"/>
        <v>0</v>
      </c>
      <c r="I146" s="62">
        <f t="shared" si="40"/>
        <v>0</v>
      </c>
      <c r="J146" s="29"/>
      <c r="K146" s="28"/>
      <c r="L146" s="30"/>
    </row>
    <row r="147" spans="2:12" x14ac:dyDescent="0.25">
      <c r="B147" s="174"/>
      <c r="C147" s="175"/>
      <c r="D147" s="175"/>
      <c r="E147" s="175"/>
      <c r="F147" s="175"/>
      <c r="G147" s="175"/>
      <c r="H147" s="175"/>
      <c r="I147" s="175"/>
      <c r="J147" s="175"/>
      <c r="K147" s="175"/>
      <c r="L147" s="176"/>
    </row>
    <row r="148" spans="2:12" x14ac:dyDescent="0.25">
      <c r="B148" s="171" t="s">
        <v>37</v>
      </c>
      <c r="C148" s="172"/>
      <c r="D148" s="172"/>
      <c r="E148" s="172"/>
      <c r="F148" s="172"/>
      <c r="G148" s="172"/>
      <c r="H148" s="172"/>
      <c r="I148" s="172"/>
      <c r="J148" s="172"/>
      <c r="K148" s="172"/>
      <c r="L148" s="173"/>
    </row>
    <row r="149" spans="2:12" ht="30" x14ac:dyDescent="0.25">
      <c r="B149" s="10" t="s">
        <v>38</v>
      </c>
      <c r="C149" s="2"/>
      <c r="D149" s="2"/>
      <c r="E149" s="2"/>
      <c r="F149" s="2"/>
      <c r="G149" s="2"/>
      <c r="H149" s="2"/>
      <c r="I149" s="2"/>
      <c r="J149" s="2"/>
      <c r="K149" s="2"/>
      <c r="L149" s="8"/>
    </row>
    <row r="150" spans="2:12" ht="15.75" x14ac:dyDescent="0.25">
      <c r="B150" s="291" t="s">
        <v>39</v>
      </c>
      <c r="C150" s="3">
        <v>2019</v>
      </c>
      <c r="D150" s="63">
        <f>E150+F150+G150+H150+I150</f>
        <v>119.6</v>
      </c>
      <c r="E150" s="63">
        <v>119.6</v>
      </c>
      <c r="F150" s="42"/>
      <c r="G150" s="42"/>
      <c r="H150" s="42"/>
      <c r="I150" s="42"/>
      <c r="J150" s="144" t="s">
        <v>62</v>
      </c>
      <c r="K150" s="144" t="s">
        <v>12</v>
      </c>
      <c r="L150" s="141" t="s">
        <v>12</v>
      </c>
    </row>
    <row r="151" spans="2:12" ht="15.75" x14ac:dyDescent="0.25">
      <c r="B151" s="292"/>
      <c r="C151" s="3">
        <v>2020</v>
      </c>
      <c r="D151" s="63">
        <f t="shared" ref="D151:D154" si="41">E151+F151+G151+H151+I151</f>
        <v>59</v>
      </c>
      <c r="E151" s="63">
        <v>59</v>
      </c>
      <c r="F151" s="42"/>
      <c r="G151" s="42"/>
      <c r="H151" s="42"/>
      <c r="I151" s="42"/>
      <c r="J151" s="145"/>
      <c r="K151" s="145"/>
      <c r="L151" s="142"/>
    </row>
    <row r="152" spans="2:12" ht="15.75" x14ac:dyDescent="0.25">
      <c r="B152" s="292"/>
      <c r="C152" s="3">
        <v>2021</v>
      </c>
      <c r="D152" s="63">
        <f t="shared" si="41"/>
        <v>52</v>
      </c>
      <c r="E152" s="63">
        <v>52</v>
      </c>
      <c r="F152" s="42"/>
      <c r="G152" s="42"/>
      <c r="H152" s="42"/>
      <c r="I152" s="42"/>
      <c r="J152" s="145"/>
      <c r="K152" s="145"/>
      <c r="L152" s="142"/>
    </row>
    <row r="153" spans="2:12" ht="15.75" x14ac:dyDescent="0.25">
      <c r="B153" s="292"/>
      <c r="C153" s="3">
        <v>2022</v>
      </c>
      <c r="D153" s="63">
        <f t="shared" si="41"/>
        <v>30</v>
      </c>
      <c r="E153" s="63">
        <v>30</v>
      </c>
      <c r="F153" s="42"/>
      <c r="G153" s="42"/>
      <c r="H153" s="42"/>
      <c r="I153" s="42"/>
      <c r="J153" s="145"/>
      <c r="K153" s="145"/>
      <c r="L153" s="142"/>
    </row>
    <row r="154" spans="2:12" ht="15.75" x14ac:dyDescent="0.25">
      <c r="B154" s="292"/>
      <c r="C154" s="3">
        <v>2023</v>
      </c>
      <c r="D154" s="63">
        <f t="shared" si="41"/>
        <v>81</v>
      </c>
      <c r="E154" s="63">
        <v>81</v>
      </c>
      <c r="F154" s="42"/>
      <c r="G154" s="42"/>
      <c r="H154" s="42"/>
      <c r="I154" s="42"/>
      <c r="J154" s="145"/>
      <c r="K154" s="145"/>
      <c r="L154" s="142"/>
    </row>
    <row r="155" spans="2:12" ht="15.75" x14ac:dyDescent="0.25">
      <c r="B155" s="292"/>
      <c r="C155" s="126">
        <v>2024</v>
      </c>
      <c r="D155" s="65">
        <v>11.1</v>
      </c>
      <c r="E155" s="65">
        <v>11.1</v>
      </c>
      <c r="F155" s="43"/>
      <c r="G155" s="43"/>
      <c r="H155" s="43"/>
      <c r="I155" s="43"/>
      <c r="J155" s="145"/>
      <c r="K155" s="145"/>
      <c r="L155" s="142"/>
    </row>
    <row r="156" spans="2:12" ht="15.75" x14ac:dyDescent="0.25">
      <c r="B156" s="292"/>
      <c r="C156" s="126">
        <v>2025</v>
      </c>
      <c r="D156" s="65">
        <v>35</v>
      </c>
      <c r="E156" s="65">
        <v>35</v>
      </c>
      <c r="F156" s="43"/>
      <c r="G156" s="43"/>
      <c r="H156" s="43"/>
      <c r="I156" s="43"/>
      <c r="J156" s="145"/>
      <c r="K156" s="145"/>
      <c r="L156" s="142"/>
    </row>
    <row r="157" spans="2:12" ht="15.75" x14ac:dyDescent="0.25">
      <c r="B157" s="292"/>
      <c r="C157" s="126">
        <v>2026</v>
      </c>
      <c r="D157" s="65">
        <v>0</v>
      </c>
      <c r="E157" s="65">
        <v>0</v>
      </c>
      <c r="F157" s="43"/>
      <c r="G157" s="43"/>
      <c r="H157" s="43"/>
      <c r="I157" s="43"/>
      <c r="J157" s="145"/>
      <c r="K157" s="145"/>
      <c r="L157" s="142"/>
    </row>
    <row r="158" spans="2:12" ht="16.5" thickBot="1" x14ac:dyDescent="0.3">
      <c r="B158" s="292"/>
      <c r="C158" s="11">
        <v>2027</v>
      </c>
      <c r="D158" s="65">
        <v>0</v>
      </c>
      <c r="E158" s="66">
        <v>0</v>
      </c>
      <c r="F158" s="43"/>
      <c r="G158" s="43"/>
      <c r="H158" s="43"/>
      <c r="I158" s="43"/>
      <c r="J158" s="145"/>
      <c r="K158" s="145"/>
      <c r="L158" s="142"/>
    </row>
    <row r="159" spans="2:12" x14ac:dyDescent="0.25">
      <c r="B159" s="221" t="s">
        <v>40</v>
      </c>
      <c r="C159" s="17">
        <v>2019</v>
      </c>
      <c r="D159" s="44">
        <f>D150</f>
        <v>119.6</v>
      </c>
      <c r="E159" s="45">
        <f>E150</f>
        <v>119.6</v>
      </c>
      <c r="F159" s="44">
        <f t="shared" ref="F159:I159" si="42">F150</f>
        <v>0</v>
      </c>
      <c r="G159" s="45">
        <f t="shared" si="42"/>
        <v>0</v>
      </c>
      <c r="H159" s="44">
        <f t="shared" si="42"/>
        <v>0</v>
      </c>
      <c r="I159" s="45">
        <f t="shared" si="42"/>
        <v>0</v>
      </c>
      <c r="J159" s="222"/>
      <c r="K159" s="223"/>
      <c r="L159" s="224"/>
    </row>
    <row r="160" spans="2:12" x14ac:dyDescent="0.25">
      <c r="B160" s="187"/>
      <c r="C160" s="18">
        <v>2020</v>
      </c>
      <c r="D160" s="46">
        <f>D151</f>
        <v>59</v>
      </c>
      <c r="E160" s="47">
        <f t="shared" ref="E160:I160" si="43">E151</f>
        <v>59</v>
      </c>
      <c r="F160" s="46">
        <f t="shared" si="43"/>
        <v>0</v>
      </c>
      <c r="G160" s="47">
        <f t="shared" si="43"/>
        <v>0</v>
      </c>
      <c r="H160" s="46">
        <f t="shared" si="43"/>
        <v>0</v>
      </c>
      <c r="I160" s="47">
        <f t="shared" si="43"/>
        <v>0</v>
      </c>
      <c r="J160" s="178"/>
      <c r="K160" s="181"/>
      <c r="L160" s="184"/>
    </row>
    <row r="161" spans="2:12" x14ac:dyDescent="0.25">
      <c r="B161" s="187"/>
      <c r="C161" s="18">
        <v>2021</v>
      </c>
      <c r="D161" s="46">
        <f>D152</f>
        <v>52</v>
      </c>
      <c r="E161" s="47">
        <f t="shared" ref="E161:I161" si="44">E152</f>
        <v>52</v>
      </c>
      <c r="F161" s="46">
        <f t="shared" si="44"/>
        <v>0</v>
      </c>
      <c r="G161" s="47">
        <f t="shared" si="44"/>
        <v>0</v>
      </c>
      <c r="H161" s="46">
        <f t="shared" si="44"/>
        <v>0</v>
      </c>
      <c r="I161" s="47">
        <f t="shared" si="44"/>
        <v>0</v>
      </c>
      <c r="J161" s="178"/>
      <c r="K161" s="181"/>
      <c r="L161" s="184"/>
    </row>
    <row r="162" spans="2:12" x14ac:dyDescent="0.25">
      <c r="B162" s="187"/>
      <c r="C162" s="18">
        <v>2022</v>
      </c>
      <c r="D162" s="46">
        <f>D153</f>
        <v>30</v>
      </c>
      <c r="E162" s="47">
        <f t="shared" ref="E162:I162" si="45">E153</f>
        <v>30</v>
      </c>
      <c r="F162" s="46">
        <f t="shared" si="45"/>
        <v>0</v>
      </c>
      <c r="G162" s="47">
        <f t="shared" si="45"/>
        <v>0</v>
      </c>
      <c r="H162" s="46">
        <f t="shared" si="45"/>
        <v>0</v>
      </c>
      <c r="I162" s="47">
        <f t="shared" si="45"/>
        <v>0</v>
      </c>
      <c r="J162" s="178"/>
      <c r="K162" s="181"/>
      <c r="L162" s="184"/>
    </row>
    <row r="163" spans="2:12" x14ac:dyDescent="0.25">
      <c r="B163" s="187"/>
      <c r="C163" s="18">
        <v>2023</v>
      </c>
      <c r="D163" s="46">
        <f>D154</f>
        <v>81</v>
      </c>
      <c r="E163" s="47">
        <f t="shared" ref="E163:I163" si="46">E154</f>
        <v>81</v>
      </c>
      <c r="F163" s="46">
        <f t="shared" si="46"/>
        <v>0</v>
      </c>
      <c r="G163" s="47">
        <f t="shared" si="46"/>
        <v>0</v>
      </c>
      <c r="H163" s="46">
        <f t="shared" si="46"/>
        <v>0</v>
      </c>
      <c r="I163" s="47">
        <f t="shared" si="46"/>
        <v>0</v>
      </c>
      <c r="J163" s="178"/>
      <c r="K163" s="181"/>
      <c r="L163" s="184"/>
    </row>
    <row r="164" spans="2:12" x14ac:dyDescent="0.25">
      <c r="B164" s="187"/>
      <c r="C164" s="106">
        <v>2024</v>
      </c>
      <c r="D164" s="48">
        <v>11.1</v>
      </c>
      <c r="E164" s="107">
        <v>11.1</v>
      </c>
      <c r="F164" s="48">
        <v>0</v>
      </c>
      <c r="G164" s="107">
        <v>0</v>
      </c>
      <c r="H164" s="48">
        <v>0</v>
      </c>
      <c r="I164" s="107">
        <v>0</v>
      </c>
      <c r="J164" s="178"/>
      <c r="K164" s="181"/>
      <c r="L164" s="184"/>
    </row>
    <row r="165" spans="2:12" x14ac:dyDescent="0.25">
      <c r="B165" s="187"/>
      <c r="C165" s="106">
        <v>2025</v>
      </c>
      <c r="D165" s="48">
        <v>35</v>
      </c>
      <c r="E165" s="107">
        <v>35</v>
      </c>
      <c r="F165" s="48">
        <v>0</v>
      </c>
      <c r="G165" s="107">
        <v>0</v>
      </c>
      <c r="H165" s="48">
        <v>0</v>
      </c>
      <c r="I165" s="107">
        <v>0</v>
      </c>
      <c r="J165" s="178"/>
      <c r="K165" s="181"/>
      <c r="L165" s="184"/>
    </row>
    <row r="166" spans="2:12" x14ac:dyDescent="0.25">
      <c r="B166" s="187"/>
      <c r="C166" s="106">
        <v>2026</v>
      </c>
      <c r="D166" s="48">
        <v>0</v>
      </c>
      <c r="E166" s="107">
        <v>0</v>
      </c>
      <c r="F166" s="48">
        <v>0</v>
      </c>
      <c r="G166" s="107">
        <v>0</v>
      </c>
      <c r="H166" s="48">
        <v>0</v>
      </c>
      <c r="I166" s="107">
        <v>0</v>
      </c>
      <c r="J166" s="178"/>
      <c r="K166" s="181"/>
      <c r="L166" s="184"/>
    </row>
    <row r="167" spans="2:12" ht="15.75" thickBot="1" x14ac:dyDescent="0.3">
      <c r="B167" s="187"/>
      <c r="C167" s="19">
        <v>2027</v>
      </c>
      <c r="D167" s="48">
        <f>D158</f>
        <v>0</v>
      </c>
      <c r="E167" s="49">
        <f t="shared" ref="E167:I167" si="47">E158</f>
        <v>0</v>
      </c>
      <c r="F167" s="48">
        <f t="shared" si="47"/>
        <v>0</v>
      </c>
      <c r="G167" s="49">
        <f t="shared" si="47"/>
        <v>0</v>
      </c>
      <c r="H167" s="48">
        <f t="shared" si="47"/>
        <v>0</v>
      </c>
      <c r="I167" s="49">
        <f t="shared" si="47"/>
        <v>0</v>
      </c>
      <c r="J167" s="178"/>
      <c r="K167" s="181"/>
      <c r="L167" s="184"/>
    </row>
    <row r="168" spans="2:12" ht="15.75" thickBot="1" x14ac:dyDescent="0.3">
      <c r="B168" s="12" t="s">
        <v>41</v>
      </c>
      <c r="C168" s="13"/>
      <c r="D168" s="50">
        <f>SUM(D159:D167)</f>
        <v>387.70000000000005</v>
      </c>
      <c r="E168" s="50">
        <f t="shared" ref="E168:I168" si="48">SUM(E159:E167)</f>
        <v>387.70000000000005</v>
      </c>
      <c r="F168" s="50">
        <f t="shared" si="48"/>
        <v>0</v>
      </c>
      <c r="G168" s="50">
        <f t="shared" si="48"/>
        <v>0</v>
      </c>
      <c r="H168" s="50">
        <f t="shared" si="48"/>
        <v>0</v>
      </c>
      <c r="I168" s="51">
        <f t="shared" si="48"/>
        <v>0</v>
      </c>
      <c r="J168" s="179"/>
      <c r="K168" s="182"/>
      <c r="L168" s="185"/>
    </row>
    <row r="169" spans="2:12" x14ac:dyDescent="0.25">
      <c r="B169" s="174"/>
      <c r="C169" s="175"/>
      <c r="D169" s="175"/>
      <c r="E169" s="175"/>
      <c r="F169" s="175"/>
      <c r="G169" s="175"/>
      <c r="H169" s="175"/>
      <c r="I169" s="175"/>
      <c r="J169" s="175"/>
      <c r="K169" s="175"/>
      <c r="L169" s="176"/>
    </row>
    <row r="170" spans="2:12" x14ac:dyDescent="0.25">
      <c r="B170" s="171" t="s">
        <v>42</v>
      </c>
      <c r="C170" s="172"/>
      <c r="D170" s="172"/>
      <c r="E170" s="172"/>
      <c r="F170" s="172"/>
      <c r="G170" s="172"/>
      <c r="H170" s="172"/>
      <c r="I170" s="172"/>
      <c r="J170" s="172"/>
      <c r="K170" s="172"/>
      <c r="L170" s="173"/>
    </row>
    <row r="171" spans="2:12" ht="45" x14ac:dyDescent="0.25">
      <c r="B171" s="10" t="s">
        <v>43</v>
      </c>
      <c r="C171" s="2"/>
      <c r="D171" s="2"/>
      <c r="E171" s="2"/>
      <c r="F171" s="2"/>
      <c r="G171" s="2"/>
      <c r="H171" s="2"/>
      <c r="I171" s="2"/>
      <c r="J171" s="2"/>
      <c r="K171" s="2"/>
      <c r="L171" s="8"/>
    </row>
    <row r="172" spans="2:12" ht="15.75" x14ac:dyDescent="0.25">
      <c r="B172" s="165" t="s">
        <v>44</v>
      </c>
      <c r="C172" s="3">
        <v>2020</v>
      </c>
      <c r="D172" s="63">
        <f>E172+F172+G172+H172+I172</f>
        <v>245.1</v>
      </c>
      <c r="E172" s="63">
        <v>97.4</v>
      </c>
      <c r="F172" s="42"/>
      <c r="G172" s="52">
        <v>147.69999999999999</v>
      </c>
      <c r="H172" s="42"/>
      <c r="I172" s="42"/>
      <c r="J172" s="216" t="s">
        <v>45</v>
      </c>
      <c r="K172" s="216" t="s">
        <v>12</v>
      </c>
      <c r="L172" s="218" t="s">
        <v>12</v>
      </c>
    </row>
    <row r="173" spans="2:12" ht="15.75" x14ac:dyDescent="0.25">
      <c r="B173" s="166"/>
      <c r="C173" s="3">
        <v>2021</v>
      </c>
      <c r="D173" s="63">
        <f t="shared" ref="D173" si="49">E173+F173+G173+H173+I173</f>
        <v>284.5</v>
      </c>
      <c r="E173" s="63">
        <v>103.7</v>
      </c>
      <c r="F173" s="42"/>
      <c r="G173" s="52">
        <v>180.8</v>
      </c>
      <c r="H173" s="42"/>
      <c r="I173" s="42"/>
      <c r="J173" s="217"/>
      <c r="K173" s="217"/>
      <c r="L173" s="219"/>
    </row>
    <row r="174" spans="2:12" ht="15.75" x14ac:dyDescent="0.25">
      <c r="B174" s="166"/>
      <c r="C174" s="126">
        <v>2022</v>
      </c>
      <c r="D174" s="65">
        <v>397.7</v>
      </c>
      <c r="E174" s="65">
        <v>160</v>
      </c>
      <c r="F174" s="43"/>
      <c r="G174" s="54"/>
      <c r="H174" s="43"/>
      <c r="I174" s="43"/>
      <c r="J174" s="217"/>
      <c r="K174" s="217"/>
      <c r="L174" s="219"/>
    </row>
    <row r="175" spans="2:12" ht="15.75" x14ac:dyDescent="0.25">
      <c r="B175" s="166"/>
      <c r="C175" s="126">
        <v>2023</v>
      </c>
      <c r="D175" s="65">
        <v>179.4</v>
      </c>
      <c r="E175" s="65">
        <v>179.4</v>
      </c>
      <c r="F175" s="43"/>
      <c r="G175" s="54"/>
      <c r="H175" s="43"/>
      <c r="I175" s="43"/>
      <c r="J175" s="217"/>
      <c r="K175" s="217"/>
      <c r="L175" s="219"/>
    </row>
    <row r="176" spans="2:12" ht="15.75" x14ac:dyDescent="0.25">
      <c r="B176" s="166"/>
      <c r="C176" s="126">
        <v>2024</v>
      </c>
      <c r="D176" s="65">
        <v>192.9</v>
      </c>
      <c r="E176" s="65">
        <v>192.9</v>
      </c>
      <c r="F176" s="43"/>
      <c r="G176" s="54"/>
      <c r="H176" s="43"/>
      <c r="I176" s="43"/>
      <c r="J176" s="217"/>
      <c r="K176" s="217"/>
      <c r="L176" s="219"/>
    </row>
    <row r="177" spans="2:12" ht="17.25" customHeight="1" thickBot="1" x14ac:dyDescent="0.3">
      <c r="B177" s="166"/>
      <c r="C177" s="11">
        <v>2025</v>
      </c>
      <c r="D177" s="65">
        <v>260.39999999999998</v>
      </c>
      <c r="E177" s="66">
        <v>260.39999999999998</v>
      </c>
      <c r="F177" s="43"/>
      <c r="G177" s="55">
        <v>234.7</v>
      </c>
      <c r="H177" s="43"/>
      <c r="I177" s="43"/>
      <c r="J177" s="217"/>
      <c r="K177" s="217"/>
      <c r="L177" s="219"/>
    </row>
    <row r="178" spans="2:12" x14ac:dyDescent="0.25">
      <c r="B178" s="221" t="s">
        <v>46</v>
      </c>
      <c r="C178" s="21">
        <v>2020</v>
      </c>
      <c r="D178" s="45">
        <f>D172</f>
        <v>245.1</v>
      </c>
      <c r="E178" s="67">
        <f t="shared" ref="E178:I178" si="50">E172</f>
        <v>97.4</v>
      </c>
      <c r="F178" s="44">
        <f t="shared" si="50"/>
        <v>0</v>
      </c>
      <c r="G178" s="45">
        <f t="shared" si="50"/>
        <v>147.69999999999999</v>
      </c>
      <c r="H178" s="45">
        <f t="shared" si="50"/>
        <v>0</v>
      </c>
      <c r="I178" s="45">
        <f t="shared" si="50"/>
        <v>0</v>
      </c>
      <c r="J178" s="223"/>
      <c r="K178" s="222"/>
      <c r="L178" s="223"/>
    </row>
    <row r="179" spans="2:12" x14ac:dyDescent="0.25">
      <c r="B179" s="187"/>
      <c r="C179" s="22">
        <v>2021</v>
      </c>
      <c r="D179" s="47">
        <f>D173</f>
        <v>284.5</v>
      </c>
      <c r="E179" s="68">
        <f t="shared" ref="E179:I179" si="51">E173</f>
        <v>103.7</v>
      </c>
      <c r="F179" s="46">
        <f t="shared" si="51"/>
        <v>0</v>
      </c>
      <c r="G179" s="47">
        <f t="shared" si="51"/>
        <v>180.8</v>
      </c>
      <c r="H179" s="47">
        <f t="shared" si="51"/>
        <v>0</v>
      </c>
      <c r="I179" s="47">
        <f t="shared" si="51"/>
        <v>0</v>
      </c>
      <c r="J179" s="241"/>
      <c r="K179" s="243"/>
      <c r="L179" s="241"/>
    </row>
    <row r="180" spans="2:12" x14ac:dyDescent="0.25">
      <c r="B180" s="187"/>
      <c r="C180" s="273">
        <v>2022</v>
      </c>
      <c r="D180" s="107">
        <v>234.7</v>
      </c>
      <c r="E180" s="267">
        <v>0</v>
      </c>
      <c r="F180" s="48">
        <v>0</v>
      </c>
      <c r="G180" s="107">
        <v>234.7</v>
      </c>
      <c r="H180" s="107">
        <v>0</v>
      </c>
      <c r="I180" s="107">
        <v>0</v>
      </c>
      <c r="J180" s="241"/>
      <c r="K180" s="243"/>
      <c r="L180" s="241"/>
    </row>
    <row r="181" spans="2:12" x14ac:dyDescent="0.25">
      <c r="B181" s="187"/>
      <c r="C181" s="273">
        <v>2023</v>
      </c>
      <c r="D181" s="107">
        <v>179.4</v>
      </c>
      <c r="E181" s="267">
        <v>179.4</v>
      </c>
      <c r="F181" s="48">
        <v>0</v>
      </c>
      <c r="G181" s="107">
        <v>0</v>
      </c>
      <c r="H181" s="107">
        <v>0</v>
      </c>
      <c r="I181" s="107">
        <v>0</v>
      </c>
      <c r="J181" s="241"/>
      <c r="K181" s="243"/>
      <c r="L181" s="241"/>
    </row>
    <row r="182" spans="2:12" x14ac:dyDescent="0.25">
      <c r="B182" s="187"/>
      <c r="C182" s="273">
        <v>2024</v>
      </c>
      <c r="D182" s="107">
        <v>192.9</v>
      </c>
      <c r="E182" s="267">
        <v>192.9</v>
      </c>
      <c r="F182" s="48">
        <v>0</v>
      </c>
      <c r="G182" s="107">
        <v>0</v>
      </c>
      <c r="H182" s="107">
        <v>0</v>
      </c>
      <c r="I182" s="107">
        <v>0</v>
      </c>
      <c r="J182" s="241"/>
      <c r="K182" s="243"/>
      <c r="L182" s="241"/>
    </row>
    <row r="183" spans="2:12" ht="15.75" thickBot="1" x14ac:dyDescent="0.3">
      <c r="B183" s="188"/>
      <c r="C183" s="23">
        <v>2025</v>
      </c>
      <c r="D183" s="49">
        <f>D177</f>
        <v>260.39999999999998</v>
      </c>
      <c r="E183" s="69">
        <f t="shared" ref="E183:I183" si="52">E177</f>
        <v>260.39999999999998</v>
      </c>
      <c r="F183" s="60">
        <f t="shared" si="52"/>
        <v>0</v>
      </c>
      <c r="G183" s="49">
        <v>0</v>
      </c>
      <c r="H183" s="49">
        <f t="shared" si="52"/>
        <v>0</v>
      </c>
      <c r="I183" s="49">
        <f t="shared" si="52"/>
        <v>0</v>
      </c>
      <c r="J183" s="242"/>
      <c r="K183" s="244"/>
      <c r="L183" s="242"/>
    </row>
    <row r="184" spans="2:12" ht="15.75" thickBot="1" x14ac:dyDescent="0.3">
      <c r="B184" s="16" t="s">
        <v>47</v>
      </c>
      <c r="C184" s="20"/>
      <c r="D184" s="70">
        <f>SUM(D178:D183)</f>
        <v>1397</v>
      </c>
      <c r="E184" s="70">
        <f>SUM(E178:E183)</f>
        <v>833.8</v>
      </c>
      <c r="F184" s="71">
        <f t="shared" ref="E184:I184" si="53">SUM(F178:F183)</f>
        <v>0</v>
      </c>
      <c r="G184" s="70">
        <f t="shared" si="53"/>
        <v>563.20000000000005</v>
      </c>
      <c r="H184" s="70">
        <f t="shared" si="53"/>
        <v>0</v>
      </c>
      <c r="I184" s="70">
        <f t="shared" si="53"/>
        <v>0</v>
      </c>
      <c r="J184" s="26"/>
      <c r="K184" s="28"/>
      <c r="L184" s="27"/>
    </row>
    <row r="185" spans="2:12" x14ac:dyDescent="0.25">
      <c r="B185" s="174"/>
      <c r="C185" s="175"/>
      <c r="D185" s="175"/>
      <c r="E185" s="175"/>
      <c r="F185" s="175"/>
      <c r="G185" s="175"/>
      <c r="H185" s="175"/>
      <c r="I185" s="175"/>
      <c r="J185" s="175"/>
      <c r="K185" s="175"/>
      <c r="L185" s="176"/>
    </row>
    <row r="186" spans="2:12" x14ac:dyDescent="0.25">
      <c r="B186" s="171" t="s">
        <v>63</v>
      </c>
      <c r="C186" s="172"/>
      <c r="D186" s="172"/>
      <c r="E186" s="172"/>
      <c r="F186" s="172"/>
      <c r="G186" s="172"/>
      <c r="H186" s="172"/>
      <c r="I186" s="172"/>
      <c r="J186" s="172"/>
      <c r="K186" s="172"/>
      <c r="L186" s="173"/>
    </row>
    <row r="187" spans="2:12" ht="60" x14ac:dyDescent="0.25">
      <c r="B187" s="10" t="s">
        <v>48</v>
      </c>
      <c r="C187" s="2"/>
      <c r="D187" s="2"/>
      <c r="E187" s="2"/>
      <c r="F187" s="2"/>
      <c r="G187" s="2"/>
      <c r="H187" s="2"/>
      <c r="I187" s="2"/>
      <c r="J187" s="2"/>
      <c r="K187" s="2"/>
      <c r="L187" s="8"/>
    </row>
    <row r="188" spans="2:12" ht="15.75" x14ac:dyDescent="0.25">
      <c r="B188" s="165" t="s">
        <v>49</v>
      </c>
      <c r="C188" s="3">
        <v>2022</v>
      </c>
      <c r="D188" s="63">
        <f>E188+F188+G188+H188+I188</f>
        <v>5</v>
      </c>
      <c r="E188" s="63">
        <v>5</v>
      </c>
      <c r="F188" s="42"/>
      <c r="G188" s="42"/>
      <c r="H188" s="42"/>
      <c r="I188" s="42"/>
      <c r="J188" s="144" t="s">
        <v>50</v>
      </c>
      <c r="K188" s="144" t="s">
        <v>12</v>
      </c>
      <c r="L188" s="141" t="s">
        <v>12</v>
      </c>
    </row>
    <row r="189" spans="2:12" ht="15.75" x14ac:dyDescent="0.25">
      <c r="B189" s="166"/>
      <c r="C189" s="3">
        <v>2023</v>
      </c>
      <c r="D189" s="63">
        <f t="shared" ref="D189" si="54">E189+F189+G189+H189+I189</f>
        <v>5</v>
      </c>
      <c r="E189" s="63">
        <v>5</v>
      </c>
      <c r="F189" s="42"/>
      <c r="G189" s="42"/>
      <c r="H189" s="42"/>
      <c r="I189" s="42"/>
      <c r="J189" s="145"/>
      <c r="K189" s="145"/>
      <c r="L189" s="142"/>
    </row>
    <row r="190" spans="2:12" ht="15.75" x14ac:dyDescent="0.25">
      <c r="B190" s="166"/>
      <c r="C190" s="126">
        <v>2024</v>
      </c>
      <c r="D190" s="65">
        <v>5</v>
      </c>
      <c r="E190" s="65">
        <v>5</v>
      </c>
      <c r="F190" s="43"/>
      <c r="G190" s="43"/>
      <c r="H190" s="43"/>
      <c r="I190" s="43"/>
      <c r="J190" s="145"/>
      <c r="K190" s="145"/>
      <c r="L190" s="142"/>
    </row>
    <row r="191" spans="2:12" ht="15.75" x14ac:dyDescent="0.25">
      <c r="B191" s="166"/>
      <c r="C191" s="126">
        <v>2025</v>
      </c>
      <c r="D191" s="65">
        <v>0</v>
      </c>
      <c r="E191" s="65">
        <v>0</v>
      </c>
      <c r="F191" s="43"/>
      <c r="G191" s="43"/>
      <c r="H191" s="43"/>
      <c r="I191" s="43"/>
      <c r="J191" s="145"/>
      <c r="K191" s="145"/>
      <c r="L191" s="142"/>
    </row>
    <row r="192" spans="2:12" ht="15.75" x14ac:dyDescent="0.25">
      <c r="B192" s="166"/>
      <c r="C192" s="126">
        <v>2026</v>
      </c>
      <c r="D192" s="65">
        <v>0</v>
      </c>
      <c r="E192" s="65">
        <v>0</v>
      </c>
      <c r="F192" s="43"/>
      <c r="G192" s="43"/>
      <c r="H192" s="43"/>
      <c r="I192" s="43"/>
      <c r="J192" s="145"/>
      <c r="K192" s="145"/>
      <c r="L192" s="142"/>
    </row>
    <row r="193" spans="2:12" ht="16.5" thickBot="1" x14ac:dyDescent="0.3">
      <c r="B193" s="166"/>
      <c r="C193" s="11">
        <v>2027</v>
      </c>
      <c r="D193" s="65">
        <v>0</v>
      </c>
      <c r="E193" s="66">
        <v>0</v>
      </c>
      <c r="F193" s="43"/>
      <c r="G193" s="43"/>
      <c r="H193" s="43"/>
      <c r="I193" s="43"/>
      <c r="J193" s="145"/>
      <c r="K193" s="145"/>
      <c r="L193" s="142"/>
    </row>
    <row r="194" spans="2:12" x14ac:dyDescent="0.25">
      <c r="B194" s="221" t="s">
        <v>51</v>
      </c>
      <c r="C194" s="17">
        <v>2022</v>
      </c>
      <c r="D194" s="44">
        <f>D188</f>
        <v>5</v>
      </c>
      <c r="E194" s="45">
        <f t="shared" ref="E194:I194" si="55">E188</f>
        <v>5</v>
      </c>
      <c r="F194" s="44">
        <f t="shared" si="55"/>
        <v>0</v>
      </c>
      <c r="G194" s="45">
        <f t="shared" si="55"/>
        <v>0</v>
      </c>
      <c r="H194" s="44">
        <f t="shared" si="55"/>
        <v>0</v>
      </c>
      <c r="I194" s="45">
        <f t="shared" si="55"/>
        <v>0</v>
      </c>
      <c r="J194" s="222"/>
      <c r="K194" s="223"/>
      <c r="L194" s="224"/>
    </row>
    <row r="195" spans="2:12" x14ac:dyDescent="0.25">
      <c r="B195" s="187"/>
      <c r="C195" s="18">
        <v>2023</v>
      </c>
      <c r="D195" s="46">
        <f>D189</f>
        <v>5</v>
      </c>
      <c r="E195" s="47">
        <f t="shared" ref="E195:I195" si="56">E189</f>
        <v>5</v>
      </c>
      <c r="F195" s="46">
        <f t="shared" si="56"/>
        <v>0</v>
      </c>
      <c r="G195" s="47">
        <f t="shared" si="56"/>
        <v>0</v>
      </c>
      <c r="H195" s="46">
        <f t="shared" si="56"/>
        <v>0</v>
      </c>
      <c r="I195" s="47">
        <f t="shared" si="56"/>
        <v>0</v>
      </c>
      <c r="J195" s="178"/>
      <c r="K195" s="181"/>
      <c r="L195" s="184"/>
    </row>
    <row r="196" spans="2:12" x14ac:dyDescent="0.25">
      <c r="B196" s="187"/>
      <c r="C196" s="106">
        <v>2024</v>
      </c>
      <c r="D196" s="48">
        <v>0</v>
      </c>
      <c r="E196" s="107">
        <v>0</v>
      </c>
      <c r="F196" s="48">
        <v>0</v>
      </c>
      <c r="G196" s="107">
        <v>0</v>
      </c>
      <c r="H196" s="48">
        <v>0</v>
      </c>
      <c r="I196" s="107">
        <v>0</v>
      </c>
      <c r="J196" s="178"/>
      <c r="K196" s="181"/>
      <c r="L196" s="184"/>
    </row>
    <row r="197" spans="2:12" x14ac:dyDescent="0.25">
      <c r="B197" s="187"/>
      <c r="C197" s="106">
        <v>2025</v>
      </c>
      <c r="D197" s="48">
        <v>0</v>
      </c>
      <c r="E197" s="107">
        <v>0</v>
      </c>
      <c r="F197" s="48">
        <v>0</v>
      </c>
      <c r="G197" s="107">
        <v>0</v>
      </c>
      <c r="H197" s="48">
        <v>0</v>
      </c>
      <c r="I197" s="107">
        <v>0</v>
      </c>
      <c r="J197" s="178"/>
      <c r="K197" s="181"/>
      <c r="L197" s="184"/>
    </row>
    <row r="198" spans="2:12" x14ac:dyDescent="0.25">
      <c r="B198" s="187"/>
      <c r="C198" s="106">
        <v>2026</v>
      </c>
      <c r="D198" s="48">
        <v>0</v>
      </c>
      <c r="E198" s="107">
        <v>0</v>
      </c>
      <c r="F198" s="48">
        <v>0</v>
      </c>
      <c r="G198" s="107">
        <v>0</v>
      </c>
      <c r="H198" s="48">
        <v>0</v>
      </c>
      <c r="I198" s="107">
        <v>0</v>
      </c>
      <c r="J198" s="178"/>
      <c r="K198" s="181"/>
      <c r="L198" s="184"/>
    </row>
    <row r="199" spans="2:12" ht="15.75" thickBot="1" x14ac:dyDescent="0.3">
      <c r="B199" s="188"/>
      <c r="C199" s="19">
        <v>2027</v>
      </c>
      <c r="D199" s="60">
        <f>D193</f>
        <v>0</v>
      </c>
      <c r="E199" s="49">
        <f t="shared" ref="E199:I199" si="57">E193</f>
        <v>0</v>
      </c>
      <c r="F199" s="60">
        <f t="shared" si="57"/>
        <v>0</v>
      </c>
      <c r="G199" s="49">
        <f t="shared" si="57"/>
        <v>0</v>
      </c>
      <c r="H199" s="60">
        <f t="shared" si="57"/>
        <v>0</v>
      </c>
      <c r="I199" s="49">
        <f t="shared" si="57"/>
        <v>0</v>
      </c>
      <c r="J199" s="179"/>
      <c r="K199" s="182"/>
      <c r="L199" s="185"/>
    </row>
    <row r="200" spans="2:12" ht="15.75" thickBot="1" x14ac:dyDescent="0.3">
      <c r="B200" s="25" t="s">
        <v>52</v>
      </c>
      <c r="C200" s="24"/>
      <c r="D200" s="72">
        <f>SUM(D194:D199)</f>
        <v>10</v>
      </c>
      <c r="E200" s="50">
        <f t="shared" ref="E200:I200" si="58">SUM(E194:E199)</f>
        <v>10</v>
      </c>
      <c r="F200" s="50">
        <f t="shared" si="58"/>
        <v>0</v>
      </c>
      <c r="G200" s="50">
        <f t="shared" si="58"/>
        <v>0</v>
      </c>
      <c r="H200" s="50">
        <f t="shared" si="58"/>
        <v>0</v>
      </c>
      <c r="I200" s="50">
        <f t="shared" si="58"/>
        <v>0</v>
      </c>
      <c r="J200" s="14"/>
      <c r="K200" s="14"/>
      <c r="L200" s="15"/>
    </row>
    <row r="201" spans="2:12" ht="15.75" thickBot="1" x14ac:dyDescent="0.3">
      <c r="B201" s="161"/>
      <c r="C201" s="162"/>
      <c r="D201" s="162"/>
      <c r="E201" s="162"/>
      <c r="F201" s="162"/>
      <c r="G201" s="162"/>
      <c r="H201" s="162"/>
      <c r="I201" s="162"/>
      <c r="J201" s="162"/>
      <c r="K201" s="162"/>
      <c r="L201" s="163"/>
    </row>
    <row r="202" spans="2:12" x14ac:dyDescent="0.25">
      <c r="B202" s="158" t="s">
        <v>64</v>
      </c>
      <c r="C202" s="159"/>
      <c r="D202" s="159"/>
      <c r="E202" s="159"/>
      <c r="F202" s="159"/>
      <c r="G202" s="159"/>
      <c r="H202" s="159"/>
      <c r="I202" s="159"/>
      <c r="J202" s="159"/>
      <c r="K202" s="159"/>
      <c r="L202" s="160"/>
    </row>
    <row r="203" spans="2:12" ht="60" x14ac:dyDescent="0.25">
      <c r="B203" s="73" t="s">
        <v>65</v>
      </c>
      <c r="C203" s="3"/>
      <c r="D203" s="42"/>
      <c r="E203" s="42"/>
      <c r="F203" s="42"/>
      <c r="G203" s="42"/>
      <c r="H203" s="42"/>
      <c r="I203" s="42"/>
      <c r="J203" s="251" t="s">
        <v>67</v>
      </c>
      <c r="K203" s="251" t="s">
        <v>12</v>
      </c>
      <c r="L203" s="254" t="s">
        <v>12</v>
      </c>
    </row>
    <row r="204" spans="2:12" x14ac:dyDescent="0.25">
      <c r="B204" s="130" t="s">
        <v>66</v>
      </c>
      <c r="C204" s="3">
        <v>2022</v>
      </c>
      <c r="D204" s="42">
        <f>E204+F204+G204+H204+I204</f>
        <v>56</v>
      </c>
      <c r="E204" s="42">
        <v>56</v>
      </c>
      <c r="F204" s="42">
        <v>0</v>
      </c>
      <c r="G204" s="42">
        <v>0</v>
      </c>
      <c r="H204" s="42">
        <v>0</v>
      </c>
      <c r="I204" s="42">
        <v>0</v>
      </c>
      <c r="J204" s="252"/>
      <c r="K204" s="252"/>
      <c r="L204" s="255"/>
    </row>
    <row r="205" spans="2:12" x14ac:dyDescent="0.25">
      <c r="B205" s="266"/>
      <c r="C205" s="3"/>
      <c r="D205" s="42"/>
      <c r="E205" s="42"/>
      <c r="F205" s="42"/>
      <c r="G205" s="42"/>
      <c r="H205" s="42"/>
      <c r="I205" s="42"/>
      <c r="J205" s="252"/>
      <c r="K205" s="252"/>
      <c r="L205" s="255"/>
    </row>
    <row r="206" spans="2:12" x14ac:dyDescent="0.25">
      <c r="B206" s="266"/>
      <c r="C206" s="3"/>
      <c r="D206" s="42"/>
      <c r="E206" s="42"/>
      <c r="F206" s="42"/>
      <c r="G206" s="42"/>
      <c r="H206" s="42"/>
      <c r="I206" s="42"/>
      <c r="J206" s="252"/>
      <c r="K206" s="252"/>
      <c r="L206" s="255"/>
    </row>
    <row r="207" spans="2:12" x14ac:dyDescent="0.25">
      <c r="B207" s="167"/>
      <c r="C207" s="3">
        <v>2023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253"/>
      <c r="K207" s="253"/>
      <c r="L207" s="256"/>
    </row>
    <row r="208" spans="2:12" x14ac:dyDescent="0.25">
      <c r="B208" s="257" t="s">
        <v>68</v>
      </c>
      <c r="C208" s="41">
        <v>2022</v>
      </c>
      <c r="D208" s="79">
        <f>D204</f>
        <v>56</v>
      </c>
      <c r="E208" s="79">
        <f t="shared" ref="E208:I208" si="59">E204</f>
        <v>56</v>
      </c>
      <c r="F208" s="79">
        <f t="shared" si="59"/>
        <v>0</v>
      </c>
      <c r="G208" s="79">
        <f t="shared" si="59"/>
        <v>0</v>
      </c>
      <c r="H208" s="79">
        <f t="shared" si="59"/>
        <v>0</v>
      </c>
      <c r="I208" s="79">
        <f t="shared" si="59"/>
        <v>0</v>
      </c>
      <c r="J208" s="3"/>
      <c r="K208" s="3"/>
      <c r="L208" s="7"/>
    </row>
    <row r="209" spans="2:12" x14ac:dyDescent="0.25">
      <c r="B209" s="258"/>
      <c r="C209" s="41">
        <v>2023</v>
      </c>
      <c r="D209" s="79">
        <f>D207</f>
        <v>0</v>
      </c>
      <c r="E209" s="79">
        <f t="shared" ref="E209:I209" si="60">E207</f>
        <v>0</v>
      </c>
      <c r="F209" s="79">
        <f t="shared" si="60"/>
        <v>0</v>
      </c>
      <c r="G209" s="79">
        <f t="shared" si="60"/>
        <v>0</v>
      </c>
      <c r="H209" s="79">
        <f t="shared" si="60"/>
        <v>0</v>
      </c>
      <c r="I209" s="79">
        <f t="shared" si="60"/>
        <v>0</v>
      </c>
      <c r="J209" s="2"/>
      <c r="K209" s="2"/>
      <c r="L209" s="8"/>
    </row>
    <row r="210" spans="2:12" ht="15.75" thickBot="1" x14ac:dyDescent="0.3">
      <c r="B210" s="74" t="s">
        <v>69</v>
      </c>
      <c r="C210" s="77"/>
      <c r="D210" s="80">
        <f>D208+D209</f>
        <v>56</v>
      </c>
      <c r="E210" s="80">
        <f t="shared" ref="E210:I210" si="61">E208+E209</f>
        <v>56</v>
      </c>
      <c r="F210" s="80">
        <f t="shared" si="61"/>
        <v>0</v>
      </c>
      <c r="G210" s="80">
        <f t="shared" si="61"/>
        <v>0</v>
      </c>
      <c r="H210" s="80">
        <f t="shared" si="61"/>
        <v>0</v>
      </c>
      <c r="I210" s="80">
        <f t="shared" si="61"/>
        <v>0</v>
      </c>
      <c r="J210" s="77"/>
      <c r="K210" s="77"/>
      <c r="L210" s="78"/>
    </row>
    <row r="211" spans="2:12" ht="15.75" thickBot="1" x14ac:dyDescent="0.3">
      <c r="B211" s="245"/>
      <c r="C211" s="162"/>
      <c r="D211" s="162"/>
      <c r="E211" s="162"/>
      <c r="F211" s="162"/>
      <c r="G211" s="162"/>
      <c r="H211" s="162"/>
      <c r="I211" s="162"/>
      <c r="J211" s="162"/>
      <c r="K211" s="162"/>
      <c r="L211" s="163"/>
    </row>
    <row r="212" spans="2:12" ht="33" customHeight="1" x14ac:dyDescent="0.25">
      <c r="B212" s="246" t="s">
        <v>71</v>
      </c>
      <c r="C212" s="247"/>
      <c r="D212" s="247"/>
      <c r="E212" s="247"/>
      <c r="F212" s="247"/>
      <c r="G212" s="247"/>
      <c r="H212" s="247"/>
      <c r="I212" s="247"/>
      <c r="J212" s="247"/>
      <c r="K212" s="247"/>
      <c r="L212" s="248"/>
    </row>
    <row r="213" spans="2:12" ht="45" customHeight="1" x14ac:dyDescent="0.25">
      <c r="B213" s="85" t="s">
        <v>72</v>
      </c>
      <c r="C213" s="2"/>
      <c r="D213" s="79"/>
      <c r="E213" s="79"/>
      <c r="F213" s="79"/>
      <c r="G213" s="79"/>
      <c r="H213" s="79"/>
      <c r="I213" s="79"/>
      <c r="J213" s="2"/>
      <c r="K213" s="2"/>
      <c r="L213" s="8"/>
    </row>
    <row r="214" spans="2:12" ht="45" customHeight="1" x14ac:dyDescent="0.25">
      <c r="B214" s="85" t="s">
        <v>93</v>
      </c>
      <c r="C214" s="112">
        <v>2025</v>
      </c>
      <c r="D214" s="43">
        <f>E214+F214+G214+H214+I214</f>
        <v>105</v>
      </c>
      <c r="E214" s="43">
        <v>105</v>
      </c>
      <c r="F214" s="43">
        <v>0</v>
      </c>
      <c r="G214" s="43">
        <v>0</v>
      </c>
      <c r="H214" s="43">
        <v>0</v>
      </c>
      <c r="I214" s="43">
        <v>0</v>
      </c>
      <c r="J214" s="109"/>
      <c r="K214" s="109"/>
      <c r="L214" s="108"/>
    </row>
    <row r="215" spans="2:12" ht="32.25" customHeight="1" x14ac:dyDescent="0.25">
      <c r="B215" s="85" t="s">
        <v>94</v>
      </c>
      <c r="C215" s="112">
        <v>2025</v>
      </c>
      <c r="D215" s="43">
        <f>E215+F215+G215+H215+I215</f>
        <v>30</v>
      </c>
      <c r="E215" s="43">
        <v>30</v>
      </c>
      <c r="F215" s="43">
        <v>0</v>
      </c>
      <c r="G215" s="43">
        <v>0</v>
      </c>
      <c r="H215" s="43">
        <v>0</v>
      </c>
      <c r="I215" s="43">
        <v>0</v>
      </c>
      <c r="J215" s="83"/>
      <c r="K215" s="83"/>
      <c r="L215" s="82"/>
    </row>
    <row r="216" spans="2:12" ht="80.25" customHeight="1" x14ac:dyDescent="0.25">
      <c r="B216" s="85" t="s">
        <v>96</v>
      </c>
      <c r="C216" s="112"/>
      <c r="D216" s="43"/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111"/>
      <c r="K216" s="111"/>
      <c r="L216" s="110"/>
    </row>
    <row r="217" spans="2:12" ht="32.25" customHeight="1" x14ac:dyDescent="0.25">
      <c r="B217" s="85" t="s">
        <v>95</v>
      </c>
      <c r="C217" s="3">
        <v>2023</v>
      </c>
      <c r="D217" s="42">
        <f>E217+F217+G217+I217</f>
        <v>1303.1000000000001</v>
      </c>
      <c r="E217" s="42">
        <v>408.8</v>
      </c>
      <c r="F217" s="42">
        <v>0</v>
      </c>
      <c r="G217" s="42">
        <v>741.9</v>
      </c>
      <c r="H217" s="42">
        <v>0</v>
      </c>
      <c r="I217" s="42">
        <v>152.4</v>
      </c>
      <c r="J217" s="2"/>
      <c r="K217" s="2"/>
      <c r="L217" s="8"/>
    </row>
    <row r="218" spans="2:12" ht="15.75" thickBot="1" x14ac:dyDescent="0.3">
      <c r="B218" s="74" t="s">
        <v>73</v>
      </c>
      <c r="C218" s="86">
        <v>2023</v>
      </c>
      <c r="D218" s="80">
        <f>D214+D215+D217</f>
        <v>1438.1000000000001</v>
      </c>
      <c r="E218" s="80">
        <f t="shared" ref="E218:I218" si="62">E214+E215+E217</f>
        <v>543.79999999999995</v>
      </c>
      <c r="F218" s="80">
        <f t="shared" si="62"/>
        <v>0</v>
      </c>
      <c r="G218" s="80">
        <f t="shared" si="62"/>
        <v>741.9</v>
      </c>
      <c r="H218" s="80">
        <f t="shared" si="62"/>
        <v>0</v>
      </c>
      <c r="I218" s="80">
        <f t="shared" si="62"/>
        <v>152.4</v>
      </c>
      <c r="J218" s="77"/>
      <c r="K218" s="77"/>
      <c r="L218" s="78"/>
    </row>
    <row r="219" spans="2:12" ht="15.75" thickBot="1" x14ac:dyDescent="0.3">
      <c r="B219" s="84" t="s">
        <v>74</v>
      </c>
      <c r="C219" s="75"/>
      <c r="D219" s="50">
        <f>D218</f>
        <v>1438.1000000000001</v>
      </c>
      <c r="E219" s="50">
        <f t="shared" ref="E219:I219" si="63">E218</f>
        <v>543.79999999999995</v>
      </c>
      <c r="F219" s="50">
        <f t="shared" si="63"/>
        <v>0</v>
      </c>
      <c r="G219" s="50">
        <f t="shared" si="63"/>
        <v>741.9</v>
      </c>
      <c r="H219" s="50">
        <f t="shared" si="63"/>
        <v>0</v>
      </c>
      <c r="I219" s="50">
        <f t="shared" si="63"/>
        <v>152.4</v>
      </c>
      <c r="J219" s="75"/>
      <c r="K219" s="75"/>
      <c r="L219" s="76"/>
    </row>
    <row r="220" spans="2:12" ht="15.75" thickBot="1" x14ac:dyDescent="0.3">
      <c r="B220" s="249"/>
      <c r="C220" s="243"/>
      <c r="D220" s="243"/>
      <c r="E220" s="243"/>
      <c r="F220" s="243"/>
      <c r="G220" s="243"/>
      <c r="H220" s="243"/>
      <c r="I220" s="243"/>
      <c r="J220" s="243"/>
      <c r="K220" s="243"/>
      <c r="L220" s="250"/>
    </row>
    <row r="221" spans="2:12" ht="38.25" customHeight="1" thickBot="1" x14ac:dyDescent="0.3">
      <c r="B221" s="259" t="s">
        <v>75</v>
      </c>
      <c r="C221" s="260"/>
      <c r="D221" s="260"/>
      <c r="E221" s="260"/>
      <c r="F221" s="260"/>
      <c r="G221" s="260"/>
      <c r="H221" s="260"/>
      <c r="I221" s="260"/>
      <c r="J221" s="260"/>
      <c r="K221" s="260"/>
      <c r="L221" s="261"/>
    </row>
    <row r="222" spans="2:12" ht="48" customHeight="1" x14ac:dyDescent="0.25">
      <c r="B222" s="87" t="s">
        <v>90</v>
      </c>
      <c r="C222" s="88"/>
      <c r="D222" s="88"/>
      <c r="E222" s="88"/>
      <c r="F222" s="88"/>
      <c r="G222" s="88"/>
      <c r="H222" s="88"/>
      <c r="I222" s="88"/>
      <c r="J222" s="88"/>
      <c r="K222" s="88"/>
      <c r="L222" s="89"/>
    </row>
    <row r="223" spans="2:12" x14ac:dyDescent="0.25">
      <c r="B223" s="127" t="s">
        <v>76</v>
      </c>
      <c r="C223" s="95">
        <v>2023</v>
      </c>
      <c r="D223" s="102">
        <v>0</v>
      </c>
      <c r="E223" s="102">
        <v>0</v>
      </c>
      <c r="F223" s="102">
        <v>0</v>
      </c>
      <c r="G223" s="102">
        <v>0</v>
      </c>
      <c r="H223" s="102">
        <v>0</v>
      </c>
      <c r="I223" s="102">
        <v>0</v>
      </c>
      <c r="J223" s="88"/>
      <c r="K223" s="88"/>
      <c r="L223" s="89"/>
    </row>
    <row r="224" spans="2:12" x14ac:dyDescent="0.25">
      <c r="B224" s="131"/>
      <c r="C224" s="95">
        <v>2024</v>
      </c>
      <c r="D224" s="102">
        <v>0</v>
      </c>
      <c r="E224" s="102">
        <v>0</v>
      </c>
      <c r="F224" s="102">
        <v>0</v>
      </c>
      <c r="G224" s="102">
        <v>0</v>
      </c>
      <c r="H224" s="102">
        <v>0</v>
      </c>
      <c r="I224" s="102">
        <v>0</v>
      </c>
      <c r="J224" s="88"/>
      <c r="K224" s="88"/>
      <c r="L224" s="89"/>
    </row>
    <row r="225" spans="2:12" ht="16.5" customHeight="1" x14ac:dyDescent="0.25">
      <c r="B225" s="132"/>
      <c r="C225" s="96">
        <v>2025</v>
      </c>
      <c r="D225" s="103">
        <v>0</v>
      </c>
      <c r="E225" s="103">
        <v>0</v>
      </c>
      <c r="F225" s="103">
        <v>0</v>
      </c>
      <c r="G225" s="103">
        <v>0</v>
      </c>
      <c r="H225" s="103">
        <v>0</v>
      </c>
      <c r="I225" s="103">
        <v>0</v>
      </c>
      <c r="J225" s="90"/>
      <c r="K225" s="90"/>
      <c r="L225" s="91"/>
    </row>
    <row r="226" spans="2:12" x14ac:dyDescent="0.25">
      <c r="B226" s="130" t="s">
        <v>77</v>
      </c>
      <c r="C226" s="96">
        <v>2023</v>
      </c>
      <c r="D226" s="103">
        <v>3</v>
      </c>
      <c r="E226" s="103">
        <v>3</v>
      </c>
      <c r="F226" s="103">
        <v>0</v>
      </c>
      <c r="G226" s="103">
        <v>0</v>
      </c>
      <c r="H226" s="103">
        <v>0</v>
      </c>
      <c r="I226" s="103">
        <v>0</v>
      </c>
      <c r="J226" s="90"/>
      <c r="K226" s="90"/>
      <c r="L226" s="91"/>
    </row>
    <row r="227" spans="2:12" x14ac:dyDescent="0.25">
      <c r="B227" s="131"/>
      <c r="C227" s="96">
        <v>2024</v>
      </c>
      <c r="D227" s="103">
        <v>3</v>
      </c>
      <c r="E227" s="103">
        <v>3</v>
      </c>
      <c r="F227" s="103">
        <v>0</v>
      </c>
      <c r="G227" s="103">
        <v>0</v>
      </c>
      <c r="H227" s="103">
        <v>0</v>
      </c>
      <c r="I227" s="103">
        <v>0</v>
      </c>
      <c r="J227" s="90"/>
      <c r="K227" s="90"/>
      <c r="L227" s="91"/>
    </row>
    <row r="228" spans="2:12" x14ac:dyDescent="0.25">
      <c r="B228" s="131"/>
      <c r="C228" s="96">
        <v>2025</v>
      </c>
      <c r="D228" s="103">
        <v>3</v>
      </c>
      <c r="E228" s="103">
        <v>3</v>
      </c>
      <c r="F228" s="103">
        <v>0</v>
      </c>
      <c r="G228" s="103">
        <v>0</v>
      </c>
      <c r="H228" s="103">
        <v>0</v>
      </c>
      <c r="I228" s="103">
        <v>0</v>
      </c>
      <c r="J228" s="90"/>
      <c r="K228" s="90"/>
      <c r="L228" s="91"/>
    </row>
    <row r="229" spans="2:12" x14ac:dyDescent="0.25">
      <c r="B229" s="131"/>
      <c r="C229" s="96">
        <v>2026</v>
      </c>
      <c r="D229" s="103">
        <v>0</v>
      </c>
      <c r="E229" s="103">
        <v>0</v>
      </c>
      <c r="F229" s="103">
        <v>0</v>
      </c>
      <c r="G229" s="103">
        <v>0</v>
      </c>
      <c r="H229" s="103">
        <v>0</v>
      </c>
      <c r="I229" s="103">
        <v>0</v>
      </c>
      <c r="J229" s="90"/>
      <c r="K229" s="90"/>
      <c r="L229" s="91"/>
    </row>
    <row r="230" spans="2:12" ht="21" customHeight="1" x14ac:dyDescent="0.25">
      <c r="B230" s="132"/>
      <c r="C230" s="96">
        <v>2027</v>
      </c>
      <c r="D230" s="103">
        <v>0</v>
      </c>
      <c r="E230" s="103">
        <v>0</v>
      </c>
      <c r="F230" s="103">
        <v>0</v>
      </c>
      <c r="G230" s="103">
        <v>0</v>
      </c>
      <c r="H230" s="103">
        <v>0</v>
      </c>
      <c r="I230" s="103">
        <v>0</v>
      </c>
      <c r="J230" s="90"/>
      <c r="K230" s="90"/>
      <c r="L230" s="91"/>
    </row>
    <row r="231" spans="2:12" ht="30" x14ac:dyDescent="0.25">
      <c r="B231" s="73" t="s">
        <v>78</v>
      </c>
      <c r="C231" s="90"/>
      <c r="D231" s="103"/>
      <c r="E231" s="90"/>
      <c r="F231" s="90"/>
      <c r="G231" s="90"/>
      <c r="H231" s="90"/>
      <c r="I231" s="90"/>
      <c r="J231" s="90"/>
      <c r="K231" s="90"/>
      <c r="L231" s="91"/>
    </row>
    <row r="232" spans="2:12" x14ac:dyDescent="0.25">
      <c r="B232" s="127" t="s">
        <v>79</v>
      </c>
      <c r="C232" s="96">
        <v>2023</v>
      </c>
      <c r="D232" s="103">
        <v>0</v>
      </c>
      <c r="E232" s="103">
        <v>0</v>
      </c>
      <c r="F232" s="103">
        <v>0</v>
      </c>
      <c r="G232" s="103">
        <v>0</v>
      </c>
      <c r="H232" s="103">
        <v>0</v>
      </c>
      <c r="I232" s="103">
        <v>0</v>
      </c>
      <c r="J232" s="90"/>
      <c r="K232" s="90"/>
      <c r="L232" s="91"/>
    </row>
    <row r="233" spans="2:12" x14ac:dyDescent="0.25">
      <c r="B233" s="131"/>
      <c r="C233" s="96">
        <v>2024</v>
      </c>
      <c r="D233" s="103">
        <v>0</v>
      </c>
      <c r="E233" s="103">
        <v>0</v>
      </c>
      <c r="F233" s="103">
        <v>0</v>
      </c>
      <c r="G233" s="103">
        <v>0</v>
      </c>
      <c r="H233" s="103">
        <v>0</v>
      </c>
      <c r="I233" s="103">
        <v>0</v>
      </c>
      <c r="J233" s="90"/>
      <c r="K233" s="90"/>
      <c r="L233" s="91"/>
    </row>
    <row r="234" spans="2:12" x14ac:dyDescent="0.25">
      <c r="B234" s="131"/>
      <c r="C234" s="96">
        <v>2025</v>
      </c>
      <c r="D234" s="103">
        <v>0</v>
      </c>
      <c r="E234" s="103">
        <v>0</v>
      </c>
      <c r="F234" s="103">
        <v>0</v>
      </c>
      <c r="G234" s="103">
        <v>0</v>
      </c>
      <c r="H234" s="103">
        <v>0</v>
      </c>
      <c r="I234" s="103">
        <v>0</v>
      </c>
      <c r="J234" s="90"/>
      <c r="K234" s="90"/>
      <c r="L234" s="91"/>
    </row>
    <row r="235" spans="2:12" x14ac:dyDescent="0.25">
      <c r="B235" s="131"/>
      <c r="C235" s="96">
        <v>2026</v>
      </c>
      <c r="D235" s="103">
        <v>0</v>
      </c>
      <c r="E235" s="103">
        <v>0</v>
      </c>
      <c r="F235" s="103">
        <v>0</v>
      </c>
      <c r="G235" s="103">
        <v>0</v>
      </c>
      <c r="H235" s="103">
        <v>0</v>
      </c>
      <c r="I235" s="103">
        <v>0</v>
      </c>
      <c r="J235" s="90"/>
      <c r="K235" s="90"/>
      <c r="L235" s="91"/>
    </row>
    <row r="236" spans="2:12" ht="48" customHeight="1" x14ac:dyDescent="0.25">
      <c r="B236" s="132"/>
      <c r="C236" s="96">
        <v>2027</v>
      </c>
      <c r="D236" s="103">
        <v>0</v>
      </c>
      <c r="E236" s="103">
        <v>0</v>
      </c>
      <c r="F236" s="103">
        <v>0</v>
      </c>
      <c r="G236" s="103">
        <v>0</v>
      </c>
      <c r="H236" s="103">
        <v>0</v>
      </c>
      <c r="I236" s="103">
        <v>0</v>
      </c>
      <c r="J236" s="90"/>
      <c r="K236" s="90"/>
      <c r="L236" s="91"/>
    </row>
    <row r="237" spans="2:12" x14ac:dyDescent="0.25">
      <c r="B237" s="130" t="s">
        <v>80</v>
      </c>
      <c r="C237" s="96">
        <v>2023</v>
      </c>
      <c r="D237" s="103">
        <v>0</v>
      </c>
      <c r="E237" s="103">
        <v>0</v>
      </c>
      <c r="F237" s="103">
        <v>0</v>
      </c>
      <c r="G237" s="103">
        <v>0</v>
      </c>
      <c r="H237" s="103">
        <v>0</v>
      </c>
      <c r="I237" s="103">
        <v>0</v>
      </c>
      <c r="J237" s="90"/>
      <c r="K237" s="90"/>
      <c r="L237" s="91"/>
    </row>
    <row r="238" spans="2:12" x14ac:dyDescent="0.25">
      <c r="B238" s="131"/>
      <c r="C238" s="96">
        <v>2024</v>
      </c>
      <c r="D238" s="103">
        <v>0</v>
      </c>
      <c r="E238" s="103">
        <v>0</v>
      </c>
      <c r="F238" s="103">
        <v>0</v>
      </c>
      <c r="G238" s="103">
        <v>0</v>
      </c>
      <c r="H238" s="103">
        <v>0</v>
      </c>
      <c r="I238" s="103">
        <v>0</v>
      </c>
      <c r="J238" s="90"/>
      <c r="K238" s="90"/>
      <c r="L238" s="91"/>
    </row>
    <row r="239" spans="2:12" x14ac:dyDescent="0.25">
      <c r="B239" s="131"/>
      <c r="C239" s="96">
        <v>2025</v>
      </c>
      <c r="D239" s="103">
        <v>0</v>
      </c>
      <c r="E239" s="103">
        <v>0</v>
      </c>
      <c r="F239" s="103">
        <v>0</v>
      </c>
      <c r="G239" s="103">
        <v>0</v>
      </c>
      <c r="H239" s="103">
        <v>0</v>
      </c>
      <c r="I239" s="103">
        <v>0</v>
      </c>
      <c r="J239" s="90"/>
      <c r="K239" s="90"/>
      <c r="L239" s="91"/>
    </row>
    <row r="240" spans="2:12" x14ac:dyDescent="0.25">
      <c r="B240" s="131"/>
      <c r="C240" s="96">
        <v>2026</v>
      </c>
      <c r="D240" s="103">
        <v>0</v>
      </c>
      <c r="E240" s="103">
        <v>0</v>
      </c>
      <c r="F240" s="103">
        <v>0</v>
      </c>
      <c r="G240" s="103">
        <v>0</v>
      </c>
      <c r="H240" s="103">
        <v>0</v>
      </c>
      <c r="I240" s="103">
        <v>0</v>
      </c>
      <c r="J240" s="90"/>
      <c r="K240" s="90"/>
      <c r="L240" s="91"/>
    </row>
    <row r="241" spans="2:12" ht="50.25" customHeight="1" x14ac:dyDescent="0.25">
      <c r="B241" s="132"/>
      <c r="C241" s="96">
        <v>2027</v>
      </c>
      <c r="D241" s="103">
        <v>0</v>
      </c>
      <c r="E241" s="103">
        <v>0</v>
      </c>
      <c r="F241" s="103">
        <v>0</v>
      </c>
      <c r="G241" s="103">
        <v>0</v>
      </c>
      <c r="H241" s="103">
        <v>0</v>
      </c>
      <c r="I241" s="103">
        <v>0</v>
      </c>
      <c r="J241" s="90"/>
      <c r="K241" s="90"/>
      <c r="L241" s="91"/>
    </row>
    <row r="242" spans="2:12" x14ac:dyDescent="0.25">
      <c r="B242" s="127" t="s">
        <v>81</v>
      </c>
      <c r="C242" s="96">
        <v>2023</v>
      </c>
      <c r="D242" s="103">
        <v>0</v>
      </c>
      <c r="E242" s="103">
        <v>0</v>
      </c>
      <c r="F242" s="103">
        <v>0</v>
      </c>
      <c r="G242" s="103">
        <v>0</v>
      </c>
      <c r="H242" s="103">
        <v>0</v>
      </c>
      <c r="I242" s="103">
        <v>0</v>
      </c>
      <c r="J242" s="90"/>
      <c r="K242" s="90"/>
      <c r="L242" s="91"/>
    </row>
    <row r="243" spans="2:12" x14ac:dyDescent="0.25">
      <c r="B243" s="131"/>
      <c r="C243" s="96">
        <v>2024</v>
      </c>
      <c r="D243" s="103">
        <v>0</v>
      </c>
      <c r="E243" s="103">
        <v>0</v>
      </c>
      <c r="F243" s="103">
        <v>0</v>
      </c>
      <c r="G243" s="103">
        <v>0</v>
      </c>
      <c r="H243" s="103">
        <v>0</v>
      </c>
      <c r="I243" s="103">
        <v>0</v>
      </c>
      <c r="J243" s="90"/>
      <c r="K243" s="90"/>
      <c r="L243" s="91"/>
    </row>
    <row r="244" spans="2:12" x14ac:dyDescent="0.25">
      <c r="B244" s="131"/>
      <c r="C244" s="96">
        <v>2025</v>
      </c>
      <c r="D244" s="103">
        <v>0</v>
      </c>
      <c r="E244" s="103">
        <v>0</v>
      </c>
      <c r="F244" s="103">
        <v>0</v>
      </c>
      <c r="G244" s="103">
        <v>0</v>
      </c>
      <c r="H244" s="103">
        <v>0</v>
      </c>
      <c r="I244" s="103">
        <v>0</v>
      </c>
      <c r="J244" s="90"/>
      <c r="K244" s="90"/>
      <c r="L244" s="91"/>
    </row>
    <row r="245" spans="2:12" x14ac:dyDescent="0.25">
      <c r="B245" s="131"/>
      <c r="C245" s="96">
        <v>2026</v>
      </c>
      <c r="D245" s="103">
        <v>0</v>
      </c>
      <c r="E245" s="103">
        <v>0</v>
      </c>
      <c r="F245" s="103">
        <v>0</v>
      </c>
      <c r="G245" s="103">
        <v>0</v>
      </c>
      <c r="H245" s="103">
        <v>0</v>
      </c>
      <c r="I245" s="103">
        <v>0</v>
      </c>
      <c r="J245" s="90"/>
      <c r="K245" s="90"/>
      <c r="L245" s="91"/>
    </row>
    <row r="246" spans="2:12" ht="30.75" customHeight="1" x14ac:dyDescent="0.25">
      <c r="B246" s="132"/>
      <c r="C246" s="96">
        <v>2027</v>
      </c>
      <c r="D246" s="103">
        <v>0</v>
      </c>
      <c r="E246" s="103">
        <v>0</v>
      </c>
      <c r="F246" s="103">
        <v>0</v>
      </c>
      <c r="G246" s="103">
        <v>0</v>
      </c>
      <c r="H246" s="103">
        <v>0</v>
      </c>
      <c r="I246" s="103">
        <v>0</v>
      </c>
      <c r="J246" s="90"/>
      <c r="K246" s="90"/>
      <c r="L246" s="91"/>
    </row>
    <row r="247" spans="2:12" ht="18.75" customHeight="1" x14ac:dyDescent="0.25">
      <c r="B247" s="134" t="s">
        <v>91</v>
      </c>
      <c r="C247" s="96">
        <v>2023</v>
      </c>
      <c r="D247" s="103">
        <v>0.5</v>
      </c>
      <c r="E247" s="103">
        <v>0.5</v>
      </c>
      <c r="F247" s="103">
        <v>0</v>
      </c>
      <c r="G247" s="103">
        <v>0</v>
      </c>
      <c r="H247" s="103">
        <v>0</v>
      </c>
      <c r="I247" s="103">
        <v>0</v>
      </c>
      <c r="J247" s="90"/>
      <c r="K247" s="90"/>
      <c r="L247" s="91"/>
    </row>
    <row r="248" spans="2:12" ht="21" customHeight="1" x14ac:dyDescent="0.25">
      <c r="B248" s="131"/>
      <c r="C248" s="96">
        <v>2024</v>
      </c>
      <c r="D248" s="103">
        <v>0.5</v>
      </c>
      <c r="E248" s="103">
        <v>0.5</v>
      </c>
      <c r="F248" s="103">
        <v>0</v>
      </c>
      <c r="G248" s="103">
        <v>0</v>
      </c>
      <c r="H248" s="103">
        <v>0</v>
      </c>
      <c r="I248" s="103">
        <v>0</v>
      </c>
      <c r="J248" s="90"/>
      <c r="K248" s="90"/>
      <c r="L248" s="91"/>
    </row>
    <row r="249" spans="2:12" ht="21" customHeight="1" x14ac:dyDescent="0.25">
      <c r="B249" s="131"/>
      <c r="C249" s="96">
        <v>2025</v>
      </c>
      <c r="D249" s="103">
        <v>0.5</v>
      </c>
      <c r="E249" s="103">
        <v>0.5</v>
      </c>
      <c r="F249" s="103">
        <v>0</v>
      </c>
      <c r="G249" s="103">
        <v>0</v>
      </c>
      <c r="H249" s="103">
        <v>0</v>
      </c>
      <c r="I249" s="103">
        <v>0</v>
      </c>
      <c r="J249" s="90"/>
      <c r="K249" s="90"/>
      <c r="L249" s="91"/>
    </row>
    <row r="250" spans="2:12" ht="21" customHeight="1" x14ac:dyDescent="0.25">
      <c r="B250" s="131"/>
      <c r="C250" s="96">
        <v>2026</v>
      </c>
      <c r="D250" s="103">
        <v>0</v>
      </c>
      <c r="E250" s="103">
        <v>0</v>
      </c>
      <c r="F250" s="103">
        <v>0</v>
      </c>
      <c r="G250" s="103">
        <v>0</v>
      </c>
      <c r="H250" s="103">
        <v>0</v>
      </c>
      <c r="I250" s="103">
        <v>0</v>
      </c>
      <c r="J250" s="90"/>
      <c r="K250" s="90"/>
      <c r="L250" s="91"/>
    </row>
    <row r="251" spans="2:12" ht="20.25" customHeight="1" x14ac:dyDescent="0.25">
      <c r="B251" s="132"/>
      <c r="C251" s="96">
        <v>2027</v>
      </c>
      <c r="D251" s="103">
        <v>0</v>
      </c>
      <c r="E251" s="103">
        <v>0</v>
      </c>
      <c r="F251" s="103">
        <v>0</v>
      </c>
      <c r="G251" s="103">
        <v>0</v>
      </c>
      <c r="H251" s="103">
        <v>0</v>
      </c>
      <c r="I251" s="103">
        <v>0</v>
      </c>
      <c r="J251" s="90"/>
      <c r="K251" s="90"/>
      <c r="L251" s="91"/>
    </row>
    <row r="252" spans="2:12" ht="20.25" customHeight="1" x14ac:dyDescent="0.25">
      <c r="B252" s="135" t="s">
        <v>92</v>
      </c>
      <c r="C252" s="96">
        <v>2023</v>
      </c>
      <c r="D252" s="103">
        <v>0.5</v>
      </c>
      <c r="E252" s="103">
        <v>0.5</v>
      </c>
      <c r="F252" s="103">
        <v>0</v>
      </c>
      <c r="G252" s="103">
        <v>0</v>
      </c>
      <c r="H252" s="103">
        <v>0</v>
      </c>
      <c r="I252" s="103">
        <v>0</v>
      </c>
      <c r="J252" s="90"/>
      <c r="K252" s="90"/>
      <c r="L252" s="91"/>
    </row>
    <row r="253" spans="2:12" ht="18.75" customHeight="1" x14ac:dyDescent="0.25">
      <c r="B253" s="136"/>
      <c r="C253" s="96">
        <v>2024</v>
      </c>
      <c r="D253" s="103">
        <v>0.5</v>
      </c>
      <c r="E253" s="103">
        <v>0.5</v>
      </c>
      <c r="F253" s="103">
        <v>0</v>
      </c>
      <c r="G253" s="103">
        <v>0</v>
      </c>
      <c r="H253" s="103">
        <v>0</v>
      </c>
      <c r="I253" s="103">
        <v>0</v>
      </c>
      <c r="J253" s="90"/>
      <c r="K253" s="90"/>
      <c r="L253" s="91"/>
    </row>
    <row r="254" spans="2:12" ht="18.75" customHeight="1" x14ac:dyDescent="0.25">
      <c r="B254" s="136"/>
      <c r="C254" s="96">
        <v>2025</v>
      </c>
      <c r="D254" s="103">
        <v>0.5</v>
      </c>
      <c r="E254" s="103">
        <v>0.5</v>
      </c>
      <c r="F254" s="103">
        <v>0</v>
      </c>
      <c r="G254" s="103">
        <v>0</v>
      </c>
      <c r="H254" s="103">
        <v>0</v>
      </c>
      <c r="I254" s="103">
        <v>0</v>
      </c>
      <c r="J254" s="90"/>
      <c r="K254" s="90"/>
      <c r="L254" s="91"/>
    </row>
    <row r="255" spans="2:12" ht="18.75" customHeight="1" x14ac:dyDescent="0.25">
      <c r="B255" s="136"/>
      <c r="C255" s="96">
        <v>2026</v>
      </c>
      <c r="D255" s="103">
        <v>0</v>
      </c>
      <c r="E255" s="103">
        <v>0</v>
      </c>
      <c r="F255" s="103">
        <v>0</v>
      </c>
      <c r="G255" s="103">
        <v>0</v>
      </c>
      <c r="H255" s="103">
        <v>0</v>
      </c>
      <c r="I255" s="103">
        <v>0</v>
      </c>
      <c r="J255" s="90"/>
      <c r="K255" s="90"/>
      <c r="L255" s="91"/>
    </row>
    <row r="256" spans="2:12" ht="20.25" customHeight="1" x14ac:dyDescent="0.25">
      <c r="B256" s="137"/>
      <c r="C256" s="96">
        <v>2027</v>
      </c>
      <c r="D256" s="103">
        <v>0</v>
      </c>
      <c r="E256" s="103">
        <v>0</v>
      </c>
      <c r="F256" s="103">
        <v>0</v>
      </c>
      <c r="G256" s="103">
        <v>0</v>
      </c>
      <c r="H256" s="103">
        <v>0</v>
      </c>
      <c r="I256" s="103">
        <v>0</v>
      </c>
      <c r="J256" s="90"/>
      <c r="K256" s="90"/>
      <c r="L256" s="91"/>
    </row>
    <row r="257" spans="2:12" ht="27.75" customHeight="1" x14ac:dyDescent="0.25">
      <c r="B257" s="85" t="s">
        <v>88</v>
      </c>
      <c r="C257" s="90"/>
      <c r="D257" s="103"/>
      <c r="E257" s="103"/>
      <c r="F257" s="103"/>
      <c r="G257" s="103"/>
      <c r="H257" s="103"/>
      <c r="I257" s="103"/>
      <c r="J257" s="90"/>
      <c r="K257" s="90"/>
      <c r="L257" s="91"/>
    </row>
    <row r="258" spans="2:12" ht="20.25" customHeight="1" x14ac:dyDescent="0.25">
      <c r="B258" s="127" t="s">
        <v>82</v>
      </c>
      <c r="C258" s="96">
        <v>2023</v>
      </c>
      <c r="D258" s="103">
        <v>0</v>
      </c>
      <c r="E258" s="103">
        <v>0</v>
      </c>
      <c r="F258" s="103">
        <v>0</v>
      </c>
      <c r="G258" s="103">
        <v>0</v>
      </c>
      <c r="H258" s="103">
        <v>0</v>
      </c>
      <c r="I258" s="103">
        <v>0</v>
      </c>
      <c r="J258" s="90"/>
      <c r="K258" s="90"/>
      <c r="L258" s="91"/>
    </row>
    <row r="259" spans="2:12" ht="21.75" customHeight="1" x14ac:dyDescent="0.25">
      <c r="B259" s="128"/>
      <c r="C259" s="96">
        <v>2024</v>
      </c>
      <c r="D259" s="103">
        <v>0</v>
      </c>
      <c r="E259" s="103">
        <v>0</v>
      </c>
      <c r="F259" s="103">
        <v>0</v>
      </c>
      <c r="G259" s="103">
        <v>0</v>
      </c>
      <c r="H259" s="103">
        <v>0</v>
      </c>
      <c r="I259" s="103">
        <v>0</v>
      </c>
      <c r="J259" s="90"/>
      <c r="K259" s="90"/>
      <c r="L259" s="91"/>
    </row>
    <row r="260" spans="2:12" ht="21.75" customHeight="1" x14ac:dyDescent="0.25">
      <c r="B260" s="128"/>
      <c r="C260" s="96">
        <v>2025</v>
      </c>
      <c r="D260" s="103">
        <v>0</v>
      </c>
      <c r="E260" s="103">
        <v>0</v>
      </c>
      <c r="F260" s="103">
        <v>0</v>
      </c>
      <c r="G260" s="103">
        <v>0</v>
      </c>
      <c r="H260" s="103">
        <v>0</v>
      </c>
      <c r="I260" s="103">
        <v>0</v>
      </c>
      <c r="J260" s="90"/>
      <c r="K260" s="90"/>
      <c r="L260" s="91"/>
    </row>
    <row r="261" spans="2:12" ht="21.75" customHeight="1" x14ac:dyDescent="0.25">
      <c r="B261" s="128"/>
      <c r="C261" s="96">
        <v>2026</v>
      </c>
      <c r="D261" s="103">
        <v>0</v>
      </c>
      <c r="E261" s="103">
        <v>0</v>
      </c>
      <c r="F261" s="103">
        <v>0</v>
      </c>
      <c r="G261" s="103">
        <v>0</v>
      </c>
      <c r="H261" s="103">
        <v>0</v>
      </c>
      <c r="I261" s="103">
        <v>0</v>
      </c>
      <c r="J261" s="90"/>
      <c r="K261" s="90"/>
      <c r="L261" s="91"/>
    </row>
    <row r="262" spans="2:12" ht="18" customHeight="1" x14ac:dyDescent="0.25">
      <c r="B262" s="129"/>
      <c r="C262" s="96">
        <v>2057</v>
      </c>
      <c r="D262" s="103">
        <v>0</v>
      </c>
      <c r="E262" s="103">
        <v>0</v>
      </c>
      <c r="F262" s="103">
        <v>0</v>
      </c>
      <c r="G262" s="103">
        <v>0</v>
      </c>
      <c r="H262" s="103">
        <v>0</v>
      </c>
      <c r="I262" s="103">
        <v>0</v>
      </c>
      <c r="J262" s="90"/>
      <c r="K262" s="90"/>
      <c r="L262" s="91"/>
    </row>
    <row r="263" spans="2:12" ht="18" customHeight="1" x14ac:dyDescent="0.25">
      <c r="B263" s="127" t="s">
        <v>89</v>
      </c>
      <c r="C263" s="96">
        <v>2023</v>
      </c>
      <c r="D263" s="103">
        <v>0</v>
      </c>
      <c r="E263" s="103">
        <v>0</v>
      </c>
      <c r="F263" s="103">
        <v>0</v>
      </c>
      <c r="G263" s="103">
        <v>0</v>
      </c>
      <c r="H263" s="103">
        <v>0</v>
      </c>
      <c r="I263" s="103">
        <v>0</v>
      </c>
      <c r="J263" s="90"/>
      <c r="K263" s="90"/>
      <c r="L263" s="91"/>
    </row>
    <row r="264" spans="2:12" ht="18" customHeight="1" x14ac:dyDescent="0.25">
      <c r="B264" s="128"/>
      <c r="C264" s="96">
        <v>2024</v>
      </c>
      <c r="D264" s="103">
        <v>0</v>
      </c>
      <c r="E264" s="103">
        <v>0</v>
      </c>
      <c r="F264" s="103">
        <v>0</v>
      </c>
      <c r="G264" s="103">
        <v>0</v>
      </c>
      <c r="H264" s="103">
        <v>0</v>
      </c>
      <c r="I264" s="103">
        <v>0</v>
      </c>
      <c r="J264" s="90"/>
      <c r="K264" s="90"/>
      <c r="L264" s="91"/>
    </row>
    <row r="265" spans="2:12" ht="18" customHeight="1" x14ac:dyDescent="0.25">
      <c r="B265" s="128"/>
      <c r="C265" s="96">
        <v>2025</v>
      </c>
      <c r="D265" s="103">
        <v>0</v>
      </c>
      <c r="E265" s="103">
        <v>0</v>
      </c>
      <c r="F265" s="103">
        <v>0</v>
      </c>
      <c r="G265" s="103">
        <v>0</v>
      </c>
      <c r="H265" s="103">
        <v>0</v>
      </c>
      <c r="I265" s="103">
        <v>0</v>
      </c>
      <c r="J265" s="90"/>
      <c r="K265" s="90"/>
      <c r="L265" s="91"/>
    </row>
    <row r="266" spans="2:12" ht="18" customHeight="1" x14ac:dyDescent="0.25">
      <c r="B266" s="128"/>
      <c r="C266" s="96">
        <v>2026</v>
      </c>
      <c r="D266" s="103">
        <v>0</v>
      </c>
      <c r="E266" s="103">
        <v>0</v>
      </c>
      <c r="F266" s="103">
        <v>0</v>
      </c>
      <c r="G266" s="103">
        <v>0</v>
      </c>
      <c r="H266" s="103">
        <v>0</v>
      </c>
      <c r="I266" s="103">
        <v>0</v>
      </c>
      <c r="J266" s="90"/>
      <c r="K266" s="90"/>
      <c r="L266" s="91"/>
    </row>
    <row r="267" spans="2:12" ht="69.75" customHeight="1" x14ac:dyDescent="0.25">
      <c r="B267" s="129"/>
      <c r="C267" s="97">
        <v>2027</v>
      </c>
      <c r="D267" s="103">
        <v>0</v>
      </c>
      <c r="E267" s="103">
        <v>0</v>
      </c>
      <c r="F267" s="103">
        <v>0</v>
      </c>
      <c r="G267" s="103">
        <v>0</v>
      </c>
      <c r="H267" s="103">
        <v>0</v>
      </c>
      <c r="I267" s="103">
        <v>0</v>
      </c>
      <c r="J267" s="90"/>
      <c r="K267" s="90"/>
      <c r="L267" s="91"/>
    </row>
    <row r="268" spans="2:12" ht="18" customHeight="1" x14ac:dyDescent="0.25">
      <c r="B268" s="127" t="s">
        <v>83</v>
      </c>
      <c r="C268" s="97">
        <v>2023</v>
      </c>
      <c r="D268" s="103">
        <v>0</v>
      </c>
      <c r="E268" s="103">
        <v>0</v>
      </c>
      <c r="F268" s="103">
        <v>0</v>
      </c>
      <c r="G268" s="103">
        <v>0</v>
      </c>
      <c r="H268" s="103">
        <v>0</v>
      </c>
      <c r="I268" s="103">
        <v>0</v>
      </c>
      <c r="J268" s="90"/>
      <c r="K268" s="90"/>
      <c r="L268" s="91"/>
    </row>
    <row r="269" spans="2:12" ht="21.75" customHeight="1" x14ac:dyDescent="0.25">
      <c r="B269" s="128"/>
      <c r="C269" s="97">
        <v>2024</v>
      </c>
      <c r="D269" s="103">
        <v>0</v>
      </c>
      <c r="E269" s="103">
        <v>0</v>
      </c>
      <c r="F269" s="103">
        <v>0</v>
      </c>
      <c r="G269" s="103">
        <v>0</v>
      </c>
      <c r="H269" s="103">
        <v>0</v>
      </c>
      <c r="I269" s="103">
        <v>0</v>
      </c>
      <c r="J269" s="90"/>
      <c r="K269" s="90"/>
      <c r="L269" s="91"/>
    </row>
    <row r="270" spans="2:12" ht="21.75" customHeight="1" x14ac:dyDescent="0.25">
      <c r="B270" s="128"/>
      <c r="C270" s="97">
        <v>2025</v>
      </c>
      <c r="D270" s="103">
        <v>0</v>
      </c>
      <c r="E270" s="103">
        <v>0</v>
      </c>
      <c r="F270" s="103">
        <v>0</v>
      </c>
      <c r="G270" s="103">
        <v>0</v>
      </c>
      <c r="H270" s="103">
        <v>0</v>
      </c>
      <c r="I270" s="103">
        <v>0</v>
      </c>
      <c r="J270" s="90"/>
      <c r="K270" s="90"/>
      <c r="L270" s="91"/>
    </row>
    <row r="271" spans="2:12" ht="21.75" customHeight="1" x14ac:dyDescent="0.25">
      <c r="B271" s="128"/>
      <c r="C271" s="97">
        <v>2026</v>
      </c>
      <c r="D271" s="103">
        <v>0</v>
      </c>
      <c r="E271" s="103">
        <v>0</v>
      </c>
      <c r="F271" s="103">
        <v>0</v>
      </c>
      <c r="G271" s="103">
        <v>0</v>
      </c>
      <c r="H271" s="103">
        <v>0</v>
      </c>
      <c r="I271" s="103">
        <v>0</v>
      </c>
      <c r="J271" s="90"/>
      <c r="K271" s="90"/>
      <c r="L271" s="91"/>
    </row>
    <row r="272" spans="2:12" ht="24" customHeight="1" x14ac:dyDescent="0.25">
      <c r="B272" s="129"/>
      <c r="C272" s="96">
        <v>2027</v>
      </c>
      <c r="D272" s="103">
        <v>0</v>
      </c>
      <c r="E272" s="103">
        <v>0</v>
      </c>
      <c r="F272" s="103">
        <v>0</v>
      </c>
      <c r="G272" s="103">
        <v>0</v>
      </c>
      <c r="H272" s="103">
        <v>0</v>
      </c>
      <c r="I272" s="103">
        <v>0</v>
      </c>
      <c r="J272" s="90"/>
      <c r="K272" s="90"/>
      <c r="L272" s="91"/>
    </row>
    <row r="273" spans="2:12" ht="15" customHeight="1" x14ac:dyDescent="0.25">
      <c r="B273" s="130" t="s">
        <v>84</v>
      </c>
      <c r="C273" s="96">
        <v>2023</v>
      </c>
      <c r="D273" s="103">
        <v>0</v>
      </c>
      <c r="E273" s="103">
        <v>0</v>
      </c>
      <c r="F273" s="103">
        <v>0</v>
      </c>
      <c r="G273" s="103">
        <v>0</v>
      </c>
      <c r="H273" s="103">
        <v>0</v>
      </c>
      <c r="I273" s="103">
        <v>0</v>
      </c>
      <c r="J273" s="90"/>
      <c r="K273" s="90"/>
      <c r="L273" s="91"/>
    </row>
    <row r="274" spans="2:12" ht="16.5" customHeight="1" x14ac:dyDescent="0.25">
      <c r="B274" s="131"/>
      <c r="C274" s="96">
        <v>2024</v>
      </c>
      <c r="D274" s="103">
        <v>0</v>
      </c>
      <c r="E274" s="103">
        <v>0</v>
      </c>
      <c r="F274" s="103">
        <v>0</v>
      </c>
      <c r="G274" s="103">
        <v>0</v>
      </c>
      <c r="H274" s="103">
        <v>0</v>
      </c>
      <c r="I274" s="103">
        <v>0</v>
      </c>
      <c r="J274" s="90"/>
      <c r="K274" s="90"/>
      <c r="L274" s="91"/>
    </row>
    <row r="275" spans="2:12" ht="16.5" customHeight="1" x14ac:dyDescent="0.25">
      <c r="B275" s="131"/>
      <c r="C275" s="96">
        <v>2025</v>
      </c>
      <c r="D275" s="103">
        <v>0</v>
      </c>
      <c r="E275" s="103">
        <v>0</v>
      </c>
      <c r="F275" s="103">
        <v>0</v>
      </c>
      <c r="G275" s="103">
        <v>0</v>
      </c>
      <c r="H275" s="103">
        <v>0</v>
      </c>
      <c r="I275" s="103">
        <v>0</v>
      </c>
      <c r="J275" s="90"/>
      <c r="K275" s="90"/>
      <c r="L275" s="91"/>
    </row>
    <row r="276" spans="2:12" ht="16.5" customHeight="1" x14ac:dyDescent="0.25">
      <c r="B276" s="131"/>
      <c r="C276" s="96">
        <v>2026</v>
      </c>
      <c r="D276" s="103">
        <v>0</v>
      </c>
      <c r="E276" s="103">
        <v>0</v>
      </c>
      <c r="F276" s="103">
        <v>0</v>
      </c>
      <c r="G276" s="103">
        <v>0</v>
      </c>
      <c r="H276" s="103">
        <v>0</v>
      </c>
      <c r="I276" s="103">
        <v>0</v>
      </c>
      <c r="J276" s="90"/>
      <c r="K276" s="90"/>
      <c r="L276" s="91"/>
    </row>
    <row r="277" spans="2:12" x14ac:dyDescent="0.25">
      <c r="B277" s="132"/>
      <c r="C277" s="96">
        <v>2027</v>
      </c>
      <c r="D277" s="103">
        <v>0</v>
      </c>
      <c r="E277" s="103">
        <v>0</v>
      </c>
      <c r="F277" s="103">
        <v>0</v>
      </c>
      <c r="G277" s="103">
        <v>0</v>
      </c>
      <c r="H277" s="103">
        <v>0</v>
      </c>
      <c r="I277" s="103">
        <v>0</v>
      </c>
      <c r="J277" s="90"/>
      <c r="K277" s="90"/>
      <c r="L277" s="91"/>
    </row>
    <row r="278" spans="2:12" x14ac:dyDescent="0.25">
      <c r="B278" s="130" t="s">
        <v>85</v>
      </c>
      <c r="C278" s="96">
        <v>2023</v>
      </c>
      <c r="D278" s="103">
        <v>0</v>
      </c>
      <c r="E278" s="103">
        <v>0</v>
      </c>
      <c r="F278" s="103">
        <v>0</v>
      </c>
      <c r="G278" s="103">
        <v>0</v>
      </c>
      <c r="H278" s="103">
        <v>0</v>
      </c>
      <c r="I278" s="103">
        <v>0</v>
      </c>
      <c r="J278" s="90"/>
      <c r="K278" s="90"/>
      <c r="L278" s="91"/>
    </row>
    <row r="279" spans="2:12" x14ac:dyDescent="0.25">
      <c r="B279" s="131"/>
      <c r="C279" s="96">
        <v>2024</v>
      </c>
      <c r="D279" s="103">
        <v>0</v>
      </c>
      <c r="E279" s="103">
        <v>0</v>
      </c>
      <c r="F279" s="103">
        <v>0</v>
      </c>
      <c r="G279" s="103">
        <v>0</v>
      </c>
      <c r="H279" s="103">
        <v>0</v>
      </c>
      <c r="I279" s="103">
        <v>0</v>
      </c>
      <c r="J279" s="90"/>
      <c r="K279" s="90"/>
      <c r="L279" s="91"/>
    </row>
    <row r="280" spans="2:12" x14ac:dyDescent="0.25">
      <c r="B280" s="131"/>
      <c r="C280" s="96">
        <v>2025</v>
      </c>
      <c r="D280" s="103">
        <v>0</v>
      </c>
      <c r="E280" s="103">
        <v>0</v>
      </c>
      <c r="F280" s="103">
        <v>0</v>
      </c>
      <c r="G280" s="103">
        <v>0</v>
      </c>
      <c r="H280" s="103">
        <v>0</v>
      </c>
      <c r="I280" s="103">
        <v>0</v>
      </c>
      <c r="J280" s="90"/>
      <c r="K280" s="90"/>
      <c r="L280" s="91"/>
    </row>
    <row r="281" spans="2:12" x14ac:dyDescent="0.25">
      <c r="B281" s="131"/>
      <c r="C281" s="96">
        <v>2026</v>
      </c>
      <c r="D281" s="103">
        <v>0</v>
      </c>
      <c r="E281" s="103">
        <v>0</v>
      </c>
      <c r="F281" s="103">
        <v>0</v>
      </c>
      <c r="G281" s="103">
        <v>0</v>
      </c>
      <c r="H281" s="103">
        <v>0</v>
      </c>
      <c r="I281" s="103">
        <v>0</v>
      </c>
      <c r="J281" s="90"/>
      <c r="K281" s="90"/>
      <c r="L281" s="91"/>
    </row>
    <row r="282" spans="2:12" x14ac:dyDescent="0.25">
      <c r="B282" s="132"/>
      <c r="C282" s="96">
        <v>2027</v>
      </c>
      <c r="D282" s="103">
        <v>0</v>
      </c>
      <c r="E282" s="103">
        <v>0</v>
      </c>
      <c r="F282" s="103">
        <v>0</v>
      </c>
      <c r="G282" s="103">
        <v>0</v>
      </c>
      <c r="H282" s="103">
        <v>0</v>
      </c>
      <c r="I282" s="103">
        <v>0</v>
      </c>
      <c r="J282" s="90"/>
      <c r="K282" s="90"/>
      <c r="L282" s="91"/>
    </row>
    <row r="283" spans="2:12" x14ac:dyDescent="0.25">
      <c r="B283" s="133" t="s">
        <v>86</v>
      </c>
      <c r="C283" s="99">
        <v>2023</v>
      </c>
      <c r="D283" s="104">
        <f>D223+D226+D232+D237+D242+D247+D252+D258+D268+D273+D278</f>
        <v>4</v>
      </c>
      <c r="E283" s="104">
        <f t="shared" ref="E283:I283" si="64">E223+E226+E232+E237+E242+E247+E252+E258+E268+E273+E278</f>
        <v>4</v>
      </c>
      <c r="F283" s="104">
        <f t="shared" si="64"/>
        <v>0</v>
      </c>
      <c r="G283" s="104">
        <f t="shared" si="64"/>
        <v>0</v>
      </c>
      <c r="H283" s="104">
        <f t="shared" si="64"/>
        <v>0</v>
      </c>
      <c r="I283" s="104">
        <f t="shared" si="64"/>
        <v>0</v>
      </c>
      <c r="J283" s="100"/>
      <c r="K283" s="100"/>
      <c r="L283" s="101"/>
    </row>
    <row r="284" spans="2:12" x14ac:dyDescent="0.25">
      <c r="B284" s="131"/>
      <c r="C284" s="99">
        <v>2024</v>
      </c>
      <c r="D284" s="104">
        <f>D224+D227+D233+D238+D243+D248+D253+D259+D269+D274+D279</f>
        <v>4</v>
      </c>
      <c r="E284" s="104">
        <f>E224+E227+E233+E238+E243+E248+E253+E259+E269+E274+E279</f>
        <v>4</v>
      </c>
      <c r="F284" s="104">
        <f>F224+F227+F233+F238+F243+F248+F253+F259+F269+F274+F279</f>
        <v>0</v>
      </c>
      <c r="G284" s="104">
        <f>G224+G227+G233+G238+G243+G248+G253+G259+G269+G274+G279</f>
        <v>0</v>
      </c>
      <c r="H284" s="104">
        <f>H224+H227+H233+H238+H243+H248+H253+H259+H269+H274+H279</f>
        <v>0</v>
      </c>
      <c r="I284" s="104">
        <f>I224+I227+I233+I238+I243+I248+I253+I259+I269+I274+I279</f>
        <v>0</v>
      </c>
      <c r="J284" s="100"/>
      <c r="K284" s="100"/>
      <c r="L284" s="101"/>
    </row>
    <row r="285" spans="2:12" x14ac:dyDescent="0.25">
      <c r="B285" s="131"/>
      <c r="C285" s="99">
        <v>2025</v>
      </c>
      <c r="D285" s="104">
        <f>D228+D234+D239+D244+D249+D254+D260+D265+D270+D275+D280</f>
        <v>4</v>
      </c>
      <c r="E285" s="104">
        <f t="shared" ref="E285:I285" si="65">E228+E234+E239+E244+E249+E254+E260+E265+E270+E275+E280</f>
        <v>4</v>
      </c>
      <c r="F285" s="104">
        <f t="shared" si="65"/>
        <v>0</v>
      </c>
      <c r="G285" s="104">
        <f t="shared" si="65"/>
        <v>0</v>
      </c>
      <c r="H285" s="104">
        <f t="shared" si="65"/>
        <v>0</v>
      </c>
      <c r="I285" s="104">
        <f t="shared" si="65"/>
        <v>0</v>
      </c>
      <c r="J285" s="100"/>
      <c r="K285" s="100"/>
      <c r="L285" s="101"/>
    </row>
    <row r="286" spans="2:12" x14ac:dyDescent="0.25">
      <c r="B286" s="131"/>
      <c r="C286" s="99">
        <v>2026</v>
      </c>
      <c r="D286" s="104">
        <v>0</v>
      </c>
      <c r="E286" s="104">
        <v>0</v>
      </c>
      <c r="F286" s="104">
        <v>0</v>
      </c>
      <c r="G286" s="104">
        <v>0</v>
      </c>
      <c r="H286" s="104">
        <v>0</v>
      </c>
      <c r="I286" s="104">
        <v>0</v>
      </c>
      <c r="J286" s="100"/>
      <c r="K286" s="100"/>
      <c r="L286" s="101"/>
    </row>
    <row r="287" spans="2:12" x14ac:dyDescent="0.25">
      <c r="B287" s="132"/>
      <c r="C287" s="99">
        <v>2027</v>
      </c>
      <c r="D287" s="104">
        <f>D225+D230+D236+D241+D246+D251+D256+D262+D272+D277+D282</f>
        <v>0</v>
      </c>
      <c r="E287" s="104">
        <f>E225+E230+E236+E241+E246+E251+E256+E262+E272+E277+E282</f>
        <v>0</v>
      </c>
      <c r="F287" s="104">
        <f>F225+F230+F236+F241+F246+F251+F256+F262+F272+F277+F282</f>
        <v>0</v>
      </c>
      <c r="G287" s="104">
        <f>G225+G230+G236+G241+G246+G251+G256+G262+G272+G277+G282</f>
        <v>0</v>
      </c>
      <c r="H287" s="104">
        <f>H225+H230+H236+H241+H246+H251+H256+H262+H272+H277+H282</f>
        <v>0</v>
      </c>
      <c r="I287" s="104">
        <f>I225+I230+I236+I241+I246+I251+I256+I262+I272+I277+I282</f>
        <v>0</v>
      </c>
      <c r="J287" s="100"/>
      <c r="K287" s="100"/>
      <c r="L287" s="101"/>
    </row>
    <row r="288" spans="2:12" ht="15.75" thickBot="1" x14ac:dyDescent="0.3">
      <c r="B288" s="92" t="s">
        <v>87</v>
      </c>
      <c r="C288" s="98"/>
      <c r="D288" s="105">
        <f>SUM(D283:D287)</f>
        <v>12</v>
      </c>
      <c r="E288" s="105">
        <f t="shared" ref="E288:I288" si="66">SUM(E283:E287)</f>
        <v>12</v>
      </c>
      <c r="F288" s="105">
        <f t="shared" si="66"/>
        <v>0</v>
      </c>
      <c r="G288" s="105">
        <f t="shared" si="66"/>
        <v>0</v>
      </c>
      <c r="H288" s="105">
        <f t="shared" si="66"/>
        <v>0</v>
      </c>
      <c r="I288" s="105">
        <f t="shared" si="66"/>
        <v>0</v>
      </c>
      <c r="J288" s="93"/>
      <c r="K288" s="93"/>
      <c r="L288" s="94"/>
    </row>
    <row r="289" spans="2:12" ht="34.5" customHeight="1" thickBot="1" x14ac:dyDescent="0.3">
      <c r="B289" s="262" t="s">
        <v>100</v>
      </c>
      <c r="C289" s="263"/>
      <c r="D289" s="263"/>
      <c r="E289" s="263"/>
      <c r="F289" s="263"/>
      <c r="G289" s="263"/>
      <c r="H289" s="263"/>
      <c r="I289" s="263"/>
      <c r="J289" s="263"/>
      <c r="K289" s="263"/>
      <c r="L289" s="264"/>
    </row>
    <row r="290" spans="2:12" ht="27.75" customHeight="1" x14ac:dyDescent="0.25">
      <c r="B290" s="119" t="s">
        <v>97</v>
      </c>
      <c r="C290" s="113"/>
      <c r="D290" s="113"/>
      <c r="E290" s="113"/>
      <c r="F290" s="113"/>
      <c r="G290" s="113"/>
      <c r="H290" s="113"/>
      <c r="I290" s="113"/>
      <c r="J290" s="113"/>
      <c r="K290" s="113"/>
      <c r="L290" s="114"/>
    </row>
    <row r="291" spans="2:12" ht="16.5" customHeight="1" x14ac:dyDescent="0.25">
      <c r="B291" s="237" t="s">
        <v>98</v>
      </c>
      <c r="C291" s="123">
        <v>2023</v>
      </c>
      <c r="D291" s="123">
        <f>E291+F291+G291+H291+I291</f>
        <v>0.5</v>
      </c>
      <c r="E291" s="123">
        <v>0.5</v>
      </c>
      <c r="F291" s="123">
        <v>0</v>
      </c>
      <c r="G291" s="123">
        <v>0</v>
      </c>
      <c r="H291" s="123">
        <v>0</v>
      </c>
      <c r="I291" s="123">
        <v>0</v>
      </c>
      <c r="J291" s="115"/>
      <c r="K291" s="115"/>
      <c r="L291" s="116"/>
    </row>
    <row r="292" spans="2:12" ht="16.5" customHeight="1" x14ac:dyDescent="0.25">
      <c r="B292" s="238"/>
      <c r="C292" s="123">
        <v>2024</v>
      </c>
      <c r="D292" s="123">
        <f t="shared" ref="D292:D300" si="67">E292+F292+G292+H292+I292</f>
        <v>0.5</v>
      </c>
      <c r="E292" s="123">
        <v>0.5</v>
      </c>
      <c r="F292" s="123">
        <v>0</v>
      </c>
      <c r="G292" s="123">
        <v>0</v>
      </c>
      <c r="H292" s="123">
        <v>0</v>
      </c>
      <c r="I292" s="123">
        <v>0</v>
      </c>
      <c r="J292" s="115"/>
      <c r="K292" s="115"/>
      <c r="L292" s="116"/>
    </row>
    <row r="293" spans="2:12" ht="16.5" customHeight="1" x14ac:dyDescent="0.25">
      <c r="B293" s="238"/>
      <c r="C293" s="123">
        <v>2025</v>
      </c>
      <c r="D293" s="123">
        <v>0.5</v>
      </c>
      <c r="E293" s="123">
        <v>0.5</v>
      </c>
      <c r="F293" s="123"/>
      <c r="G293" s="123"/>
      <c r="H293" s="123"/>
      <c r="I293" s="123"/>
      <c r="J293" s="115"/>
      <c r="K293" s="115"/>
      <c r="L293" s="116"/>
    </row>
    <row r="294" spans="2:12" ht="16.5" customHeight="1" x14ac:dyDescent="0.25">
      <c r="B294" s="238"/>
      <c r="C294" s="123">
        <v>2026</v>
      </c>
      <c r="D294" s="123">
        <v>0.5</v>
      </c>
      <c r="E294" s="123">
        <v>0.5</v>
      </c>
      <c r="F294" s="123"/>
      <c r="G294" s="123"/>
      <c r="H294" s="123"/>
      <c r="I294" s="123"/>
      <c r="J294" s="115"/>
      <c r="K294" s="115"/>
      <c r="L294" s="116"/>
    </row>
    <row r="295" spans="2:12" ht="17.25" customHeight="1" x14ac:dyDescent="0.25">
      <c r="B295" s="239"/>
      <c r="C295" s="123">
        <v>2027</v>
      </c>
      <c r="D295" s="123">
        <f t="shared" si="67"/>
        <v>0.5</v>
      </c>
      <c r="E295" s="123">
        <v>0.5</v>
      </c>
      <c r="F295" s="123">
        <v>0</v>
      </c>
      <c r="G295" s="123">
        <v>0</v>
      </c>
      <c r="H295" s="123">
        <v>0</v>
      </c>
      <c r="I295" s="123">
        <v>0</v>
      </c>
      <c r="J295" s="115"/>
      <c r="K295" s="115"/>
      <c r="L295" s="116"/>
    </row>
    <row r="296" spans="2:12" ht="18.75" customHeight="1" x14ac:dyDescent="0.25">
      <c r="B296" s="237" t="s">
        <v>99</v>
      </c>
      <c r="C296" s="123">
        <v>2023</v>
      </c>
      <c r="D296" s="123">
        <f t="shared" si="67"/>
        <v>0.5</v>
      </c>
      <c r="E296" s="123">
        <v>0.5</v>
      </c>
      <c r="F296" s="123">
        <v>0</v>
      </c>
      <c r="G296" s="123">
        <v>0</v>
      </c>
      <c r="H296" s="123">
        <v>0</v>
      </c>
      <c r="I296" s="123">
        <v>0</v>
      </c>
      <c r="J296" s="115"/>
      <c r="K296" s="115"/>
      <c r="L296" s="116"/>
    </row>
    <row r="297" spans="2:12" ht="18" customHeight="1" x14ac:dyDescent="0.25">
      <c r="B297" s="238"/>
      <c r="C297" s="124">
        <v>2024</v>
      </c>
      <c r="D297" s="123">
        <f t="shared" si="67"/>
        <v>0.5</v>
      </c>
      <c r="E297" s="124">
        <v>0.5</v>
      </c>
      <c r="F297" s="124">
        <v>0</v>
      </c>
      <c r="G297" s="124">
        <v>0</v>
      </c>
      <c r="H297" s="124">
        <v>0</v>
      </c>
      <c r="I297" s="124">
        <v>0</v>
      </c>
      <c r="J297" s="120"/>
      <c r="K297" s="120"/>
      <c r="L297" s="121"/>
    </row>
    <row r="298" spans="2:12" ht="18" customHeight="1" x14ac:dyDescent="0.25">
      <c r="B298" s="238"/>
      <c r="C298" s="124">
        <v>2025</v>
      </c>
      <c r="D298" s="123">
        <v>0.5</v>
      </c>
      <c r="E298" s="124">
        <v>0.5</v>
      </c>
      <c r="F298" s="124"/>
      <c r="G298" s="124"/>
      <c r="H298" s="124"/>
      <c r="I298" s="124"/>
      <c r="J298" s="120"/>
      <c r="K298" s="120"/>
      <c r="L298" s="121"/>
    </row>
    <row r="299" spans="2:12" ht="18" customHeight="1" x14ac:dyDescent="0.25">
      <c r="B299" s="238"/>
      <c r="C299" s="124">
        <v>2026</v>
      </c>
      <c r="D299" s="123">
        <v>0.5</v>
      </c>
      <c r="E299" s="124">
        <v>0.5</v>
      </c>
      <c r="F299" s="124"/>
      <c r="G299" s="124"/>
      <c r="H299" s="124"/>
      <c r="I299" s="124"/>
      <c r="J299" s="120"/>
      <c r="K299" s="120"/>
      <c r="L299" s="121"/>
    </row>
    <row r="300" spans="2:12" ht="17.25" customHeight="1" x14ac:dyDescent="0.25">
      <c r="B300" s="239"/>
      <c r="C300" s="124">
        <v>2027</v>
      </c>
      <c r="D300" s="123">
        <f t="shared" si="67"/>
        <v>0.5</v>
      </c>
      <c r="E300" s="124">
        <v>0.5</v>
      </c>
      <c r="F300" s="124">
        <v>0</v>
      </c>
      <c r="G300" s="124">
        <v>0</v>
      </c>
      <c r="H300" s="124">
        <v>0</v>
      </c>
      <c r="I300" s="124">
        <v>0</v>
      </c>
      <c r="J300" s="120"/>
      <c r="K300" s="120"/>
      <c r="L300" s="121"/>
    </row>
    <row r="301" spans="2:12" ht="18.75" customHeight="1" x14ac:dyDescent="0.25">
      <c r="B301" s="240" t="s">
        <v>101</v>
      </c>
      <c r="C301" s="120">
        <v>2023</v>
      </c>
      <c r="D301" s="120">
        <f>D291+D296</f>
        <v>1</v>
      </c>
      <c r="E301" s="120">
        <f t="shared" ref="E301:I301" si="68">E291+E296</f>
        <v>1</v>
      </c>
      <c r="F301" s="120">
        <f t="shared" si="68"/>
        <v>0</v>
      </c>
      <c r="G301" s="120">
        <f t="shared" si="68"/>
        <v>0</v>
      </c>
      <c r="H301" s="120">
        <f t="shared" si="68"/>
        <v>0</v>
      </c>
      <c r="I301" s="120">
        <f t="shared" si="68"/>
        <v>0</v>
      </c>
      <c r="J301" s="120"/>
      <c r="K301" s="120"/>
      <c r="L301" s="121"/>
    </row>
    <row r="302" spans="2:12" ht="18" customHeight="1" x14ac:dyDescent="0.25">
      <c r="B302" s="238"/>
      <c r="C302" s="120">
        <v>2024</v>
      </c>
      <c r="D302" s="120">
        <f>D292+D297</f>
        <v>1</v>
      </c>
      <c r="E302" s="120">
        <f t="shared" ref="E302:I302" si="69">E292+E297</f>
        <v>1</v>
      </c>
      <c r="F302" s="120">
        <f t="shared" si="69"/>
        <v>0</v>
      </c>
      <c r="G302" s="120">
        <f t="shared" si="69"/>
        <v>0</v>
      </c>
      <c r="H302" s="120">
        <f t="shared" si="69"/>
        <v>0</v>
      </c>
      <c r="I302" s="120">
        <f t="shared" si="69"/>
        <v>0</v>
      </c>
      <c r="J302" s="120"/>
      <c r="K302" s="120"/>
      <c r="L302" s="121"/>
    </row>
    <row r="303" spans="2:12" ht="18" customHeight="1" x14ac:dyDescent="0.25">
      <c r="B303" s="238"/>
      <c r="C303" s="120">
        <v>2025</v>
      </c>
      <c r="D303" s="120">
        <f t="shared" ref="D303:E304" si="70">D293+D298</f>
        <v>1</v>
      </c>
      <c r="E303" s="120">
        <f t="shared" si="70"/>
        <v>1</v>
      </c>
      <c r="F303" s="120"/>
      <c r="G303" s="120"/>
      <c r="H303" s="120"/>
      <c r="I303" s="120"/>
      <c r="J303" s="120"/>
      <c r="K303" s="120"/>
      <c r="L303" s="121"/>
    </row>
    <row r="304" spans="2:12" ht="18" customHeight="1" x14ac:dyDescent="0.25">
      <c r="B304" s="238"/>
      <c r="C304" s="120">
        <v>2026</v>
      </c>
      <c r="D304" s="120">
        <f t="shared" si="70"/>
        <v>1</v>
      </c>
      <c r="E304" s="120">
        <f t="shared" si="70"/>
        <v>1</v>
      </c>
      <c r="F304" s="120"/>
      <c r="G304" s="120"/>
      <c r="H304" s="120"/>
      <c r="I304" s="120"/>
      <c r="J304" s="120"/>
      <c r="K304" s="120"/>
      <c r="L304" s="121"/>
    </row>
    <row r="305" spans="2:12" ht="15.75" customHeight="1" x14ac:dyDescent="0.25">
      <c r="B305" s="239"/>
      <c r="C305" s="120">
        <v>2027</v>
      </c>
      <c r="D305" s="120">
        <f>D295+D300</f>
        <v>1</v>
      </c>
      <c r="E305" s="120">
        <f t="shared" ref="E305:I305" si="71">E295+E300</f>
        <v>1</v>
      </c>
      <c r="F305" s="120">
        <f t="shared" si="71"/>
        <v>0</v>
      </c>
      <c r="G305" s="120">
        <f t="shared" si="71"/>
        <v>0</v>
      </c>
      <c r="H305" s="120">
        <f t="shared" si="71"/>
        <v>0</v>
      </c>
      <c r="I305" s="120">
        <f t="shared" si="71"/>
        <v>0</v>
      </c>
      <c r="J305" s="120"/>
      <c r="K305" s="120"/>
      <c r="L305" s="121"/>
    </row>
    <row r="306" spans="2:12" ht="22.5" customHeight="1" thickBot="1" x14ac:dyDescent="0.3">
      <c r="B306" s="122" t="s">
        <v>102</v>
      </c>
      <c r="C306" s="117"/>
      <c r="D306" s="117">
        <f>SUM(D301:D305)</f>
        <v>5</v>
      </c>
      <c r="E306" s="117">
        <f t="shared" ref="E306:H306" si="72">SUM(E301:E305)</f>
        <v>5</v>
      </c>
      <c r="F306" s="117">
        <f t="shared" si="72"/>
        <v>0</v>
      </c>
      <c r="G306" s="117">
        <f t="shared" si="72"/>
        <v>0</v>
      </c>
      <c r="H306" s="117">
        <f t="shared" si="72"/>
        <v>0</v>
      </c>
      <c r="I306" s="117">
        <f t="shared" ref="E306:I306" si="73">I301+I302+I305</f>
        <v>0</v>
      </c>
      <c r="J306" s="120"/>
      <c r="K306" s="117"/>
      <c r="L306" s="118"/>
    </row>
    <row r="307" spans="2:12" x14ac:dyDescent="0.25">
      <c r="B307" s="274" t="s">
        <v>53</v>
      </c>
      <c r="C307" s="275">
        <v>2019</v>
      </c>
      <c r="D307" s="268">
        <f>D63+D105+D137+D159</f>
        <v>5907.7000000000007</v>
      </c>
      <c r="E307" s="268">
        <f t="shared" ref="D307:I307" si="74">E63+E105+E137+E159</f>
        <v>2907.7</v>
      </c>
      <c r="F307" s="268">
        <f t="shared" si="74"/>
        <v>0</v>
      </c>
      <c r="G307" s="268">
        <f t="shared" si="74"/>
        <v>420</v>
      </c>
      <c r="H307" s="268">
        <f t="shared" si="74"/>
        <v>2580</v>
      </c>
      <c r="I307" s="280">
        <f t="shared" si="74"/>
        <v>0</v>
      </c>
      <c r="J307" s="283"/>
      <c r="K307" s="223"/>
      <c r="L307" s="223"/>
    </row>
    <row r="308" spans="2:12" x14ac:dyDescent="0.25">
      <c r="B308" s="187"/>
      <c r="C308" s="235"/>
      <c r="D308" s="236"/>
      <c r="E308" s="236"/>
      <c r="F308" s="236"/>
      <c r="G308" s="236"/>
      <c r="H308" s="236"/>
      <c r="I308" s="281"/>
      <c r="J308" s="284"/>
      <c r="K308" s="181"/>
      <c r="L308" s="181"/>
    </row>
    <row r="309" spans="2:12" x14ac:dyDescent="0.25">
      <c r="B309" s="187"/>
      <c r="C309" s="18">
        <v>2020</v>
      </c>
      <c r="D309" s="47">
        <f>D64+D106+D138+D160+D178</f>
        <v>9215.9</v>
      </c>
      <c r="E309" s="47">
        <f>E64+E106+E138+E160+E178</f>
        <v>3768.2000000000003</v>
      </c>
      <c r="F309" s="47">
        <f>F64+F106+F138+F160+F178</f>
        <v>0</v>
      </c>
      <c r="G309" s="47">
        <f>G64+G106+G138+G160+G178</f>
        <v>889.7</v>
      </c>
      <c r="H309" s="47">
        <f>H64+H106+H138+H160+H178</f>
        <v>4558</v>
      </c>
      <c r="I309" s="278">
        <f>I64+I106+I138+I160+I178</f>
        <v>0</v>
      </c>
      <c r="J309" s="284"/>
      <c r="K309" s="181"/>
      <c r="L309" s="181"/>
    </row>
    <row r="310" spans="2:12" x14ac:dyDescent="0.25">
      <c r="B310" s="187"/>
      <c r="C310" s="18">
        <v>2021</v>
      </c>
      <c r="D310" s="47">
        <f>D65+D107+D139+D161+D179</f>
        <v>3752.2999999999997</v>
      </c>
      <c r="E310" s="47">
        <f>E65+E107+E139+E161+E179</f>
        <v>3468.9999999999995</v>
      </c>
      <c r="F310" s="47">
        <f>F65+F107+F139+F161+F179</f>
        <v>0</v>
      </c>
      <c r="G310" s="47">
        <f>G65+G107+G139+G161+G179</f>
        <v>182.8</v>
      </c>
      <c r="H310" s="47">
        <f>H65+H107+H139+H161+H179</f>
        <v>100.5</v>
      </c>
      <c r="I310" s="278">
        <f>I65+I107+I139+I161+I179</f>
        <v>0</v>
      </c>
      <c r="J310" s="284"/>
      <c r="K310" s="181"/>
      <c r="L310" s="181"/>
    </row>
    <row r="311" spans="2:12" x14ac:dyDescent="0.25">
      <c r="B311" s="187"/>
      <c r="C311" s="18">
        <v>2022</v>
      </c>
      <c r="D311" s="47">
        <f>D66+D108+D140+D162+D180+D194+D208</f>
        <v>3302.2999999999997</v>
      </c>
      <c r="E311" s="47">
        <f t="shared" ref="D311:I311" si="75">E66+E108+E140+E162+E183+E194+E208</f>
        <v>3328</v>
      </c>
      <c r="F311" s="47">
        <f t="shared" si="75"/>
        <v>0</v>
      </c>
      <c r="G311" s="47">
        <f t="shared" si="75"/>
        <v>0</v>
      </c>
      <c r="H311" s="47">
        <f t="shared" si="75"/>
        <v>0</v>
      </c>
      <c r="I311" s="278">
        <f t="shared" si="75"/>
        <v>0</v>
      </c>
      <c r="J311" s="284"/>
      <c r="K311" s="181"/>
      <c r="L311" s="181"/>
    </row>
    <row r="312" spans="2:12" x14ac:dyDescent="0.25">
      <c r="B312" s="187"/>
      <c r="C312" s="18">
        <v>2023</v>
      </c>
      <c r="D312" s="47">
        <f>D67+D109+D141+D163+D181+D195+D209+D218+D283+D301</f>
        <v>5015.1000000000004</v>
      </c>
      <c r="E312" s="47">
        <f>E67+E109+E141+E163+E195+E209+E219+E288</f>
        <v>3948.3999999999996</v>
      </c>
      <c r="F312" s="47">
        <f>F67+F109+F141+F163+F195+F209+F219+F288</f>
        <v>0</v>
      </c>
      <c r="G312" s="47">
        <f>G67+G109+G141+G163+G195+G209+G219+G288</f>
        <v>741.9</v>
      </c>
      <c r="H312" s="47">
        <f>H67+H109+H141+H163+H195+H209+H219+H288</f>
        <v>0</v>
      </c>
      <c r="I312" s="278">
        <f>I67+I109+I141+I163+I195+I209+I219+I288</f>
        <v>152.4</v>
      </c>
      <c r="J312" s="284"/>
      <c r="K312" s="181"/>
      <c r="L312" s="181"/>
    </row>
    <row r="313" spans="2:12" x14ac:dyDescent="0.25">
      <c r="B313" s="187"/>
      <c r="C313" s="106">
        <v>2024</v>
      </c>
      <c r="D313" s="107">
        <f>D68+D110+D142+D164+D182+D197+D284+D302</f>
        <v>6760.1</v>
      </c>
      <c r="E313" s="107">
        <f>E71+E113+E145+E167+E199+E284</f>
        <v>4</v>
      </c>
      <c r="F313" s="107">
        <f>F71+F113+F145+F167+F199+F284</f>
        <v>0</v>
      </c>
      <c r="G313" s="107">
        <f>G71+G113+G145+G167+G199+G284</f>
        <v>0</v>
      </c>
      <c r="H313" s="107">
        <f>H71+H113+H145+H167+H199+H284</f>
        <v>0</v>
      </c>
      <c r="I313" s="282">
        <f>I71+I113+I145+I167+I199+I284</f>
        <v>0</v>
      </c>
      <c r="J313" s="284"/>
      <c r="K313" s="181"/>
      <c r="L313" s="181"/>
    </row>
    <row r="314" spans="2:12" x14ac:dyDescent="0.25">
      <c r="B314" s="187"/>
      <c r="C314" s="18">
        <v>2025</v>
      </c>
      <c r="D314" s="47">
        <f>D69+D111+D143+D165+D183+D197+D285+D303</f>
        <v>3658.4</v>
      </c>
      <c r="E314" s="47">
        <f>E225+E230+E236+E241+E246+E251+E256+E262+E267+E272+E277+E282+E305</f>
        <v>1</v>
      </c>
      <c r="F314" s="47">
        <f>F225+F230+F236+F241+F246+F251+F256+F262+F267+F272+F277+F282+F305</f>
        <v>0</v>
      </c>
      <c r="G314" s="47">
        <f>G225+G230+G236+G241+G246+G251+G256+G262+G267+G272+G277+G282+G305</f>
        <v>0</v>
      </c>
      <c r="H314" s="47">
        <f>H225+H230+H236+H241+H246+H251+H256+H262+H267+H272+H277+H282+H305</f>
        <v>0</v>
      </c>
      <c r="I314" s="278">
        <f>I225+I230+I236+I241+I246+I251+I256+I262+I267+I272+I277+I282+I305</f>
        <v>0</v>
      </c>
      <c r="J314" s="285"/>
      <c r="K314" s="285"/>
      <c r="L314" s="285"/>
    </row>
    <row r="315" spans="2:12" x14ac:dyDescent="0.25">
      <c r="B315" s="187"/>
      <c r="C315" s="18">
        <v>2026</v>
      </c>
      <c r="D315" s="277">
        <v>0</v>
      </c>
      <c r="E315" s="277">
        <v>0</v>
      </c>
      <c r="F315" s="277">
        <v>0</v>
      </c>
      <c r="G315" s="277">
        <v>0</v>
      </c>
      <c r="H315" s="277">
        <v>0</v>
      </c>
      <c r="I315" s="279">
        <v>0</v>
      </c>
      <c r="J315" s="285"/>
      <c r="K315" s="285"/>
      <c r="L315" s="285"/>
    </row>
    <row r="316" spans="2:12" ht="15.75" thickBot="1" x14ac:dyDescent="0.3">
      <c r="B316" s="220"/>
      <c r="C316" s="276">
        <v>2027</v>
      </c>
      <c r="D316" s="293">
        <v>0</v>
      </c>
      <c r="E316" s="293">
        <v>0</v>
      </c>
      <c r="F316" s="293">
        <v>0</v>
      </c>
      <c r="G316" s="293">
        <v>0</v>
      </c>
      <c r="H316" s="293">
        <v>0</v>
      </c>
      <c r="I316" s="294">
        <v>0</v>
      </c>
      <c r="J316" s="286"/>
      <c r="K316" s="286"/>
      <c r="L316" s="286"/>
    </row>
    <row r="317" spans="2:12" ht="15" customHeight="1" x14ac:dyDescent="0.25">
      <c r="B317" s="231" t="s">
        <v>54</v>
      </c>
      <c r="C317" s="233"/>
      <c r="D317" s="225">
        <f>SUM(D307:D316)</f>
        <v>37611.800000000003</v>
      </c>
      <c r="E317" s="225">
        <f t="shared" ref="E317:I317" si="76">SUM(E307:E316)</f>
        <v>17426.3</v>
      </c>
      <c r="F317" s="225">
        <f t="shared" si="76"/>
        <v>0</v>
      </c>
      <c r="G317" s="225">
        <f t="shared" si="76"/>
        <v>2234.4</v>
      </c>
      <c r="H317" s="225">
        <f t="shared" si="76"/>
        <v>7238.5</v>
      </c>
      <c r="I317" s="225">
        <f t="shared" si="76"/>
        <v>152.4</v>
      </c>
      <c r="J317" s="227"/>
      <c r="K317" s="229"/>
      <c r="L317" s="227"/>
    </row>
    <row r="318" spans="2:12" ht="15.75" customHeight="1" thickBot="1" x14ac:dyDescent="0.3">
      <c r="B318" s="232"/>
      <c r="C318" s="234"/>
      <c r="D318" s="226"/>
      <c r="E318" s="226"/>
      <c r="F318" s="226"/>
      <c r="G318" s="226"/>
      <c r="H318" s="226"/>
      <c r="I318" s="226"/>
      <c r="J318" s="228"/>
      <c r="K318" s="230"/>
      <c r="L318" s="228"/>
    </row>
    <row r="319" spans="2:12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2:12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2:12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2:12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2:12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2:12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2:12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2:12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2:12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2:12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2:12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2:12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2:12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2:12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2:12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2:12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2:12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2:12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2:12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2:12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2:12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2:12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2:12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2:12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2:12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2:12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2:12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2:12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2:12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2:12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2:12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2:12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2:12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2:12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2:12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2:12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2:12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2:12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2:12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2:12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2:12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2:12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2:12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2:12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2:12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2:12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2:12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2:12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2:12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2:12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2:12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2:12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2:12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2:12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2:12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2:12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2:12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2:12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2:12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2:12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2:12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2:12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2:12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2:12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2:12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2:12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2:12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2:12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2:12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2:12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2:12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2:12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2:12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2:12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2:12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2:12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2:12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2:12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2:12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2:12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2:12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2:12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2:12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2:12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2:12" x14ac:dyDescent="0.25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2:12" x14ac:dyDescent="0.25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2:12" x14ac:dyDescent="0.25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2:12" x14ac:dyDescent="0.25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2:12" x14ac:dyDescent="0.25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2:12" x14ac:dyDescent="0.25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2:12" x14ac:dyDescent="0.25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2:12" x14ac:dyDescent="0.25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2:12" x14ac:dyDescent="0.25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2:12" x14ac:dyDescent="0.25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2:12" x14ac:dyDescent="0.25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2:12" x14ac:dyDescent="0.25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2:12" x14ac:dyDescent="0.25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2:12" x14ac:dyDescent="0.25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2:12" x14ac:dyDescent="0.25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2:12" x14ac:dyDescent="0.25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2:12" x14ac:dyDescent="0.25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2:12" x14ac:dyDescent="0.25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2:12" x14ac:dyDescent="0.25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2:12" x14ac:dyDescent="0.25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2:12" x14ac:dyDescent="0.25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2:12" x14ac:dyDescent="0.25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2:12" x14ac:dyDescent="0.25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2:12" x14ac:dyDescent="0.25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2:12" x14ac:dyDescent="0.25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2:12" x14ac:dyDescent="0.25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2:12" x14ac:dyDescent="0.25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2:12" x14ac:dyDescent="0.25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2:12" x14ac:dyDescent="0.25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2:12" x14ac:dyDescent="0.25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2:12" x14ac:dyDescent="0.25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2:12" x14ac:dyDescent="0.25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2:12" x14ac:dyDescent="0.25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2:12" x14ac:dyDescent="0.25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2:12" x14ac:dyDescent="0.25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2:12" x14ac:dyDescent="0.25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2:12" x14ac:dyDescent="0.25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2:12" x14ac:dyDescent="0.25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2:12" x14ac:dyDescent="0.25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2:12" x14ac:dyDescent="0.25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2:12" x14ac:dyDescent="0.25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2:12" x14ac:dyDescent="0.25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2:12" x14ac:dyDescent="0.25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2:12" x14ac:dyDescent="0.25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2:12" x14ac:dyDescent="0.25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2:12" x14ac:dyDescent="0.25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2:12" x14ac:dyDescent="0.25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2:12" x14ac:dyDescent="0.25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2:12" x14ac:dyDescent="0.25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2:12" x14ac:dyDescent="0.25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2:12" x14ac:dyDescent="0.25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2:12" x14ac:dyDescent="0.25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2:12" x14ac:dyDescent="0.25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2:12" x14ac:dyDescent="0.25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2:12" x14ac:dyDescent="0.25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2:12" x14ac:dyDescent="0.25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2:12" x14ac:dyDescent="0.25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2:12" x14ac:dyDescent="0.25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2:12" x14ac:dyDescent="0.25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2:12" x14ac:dyDescent="0.25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2:12" x14ac:dyDescent="0.25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2:12" x14ac:dyDescent="0.25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2:12" x14ac:dyDescent="0.25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2:12" x14ac:dyDescent="0.25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2:12" x14ac:dyDescent="0.25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2:12" x14ac:dyDescent="0.25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2:12" x14ac:dyDescent="0.25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2:12" x14ac:dyDescent="0.25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2:12" x14ac:dyDescent="0.25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2:12" x14ac:dyDescent="0.25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2:12" x14ac:dyDescent="0.25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2:12" x14ac:dyDescent="0.25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2:12" x14ac:dyDescent="0.25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2:12" x14ac:dyDescent="0.25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2:12" x14ac:dyDescent="0.25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2:12" x14ac:dyDescent="0.25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2:12" x14ac:dyDescent="0.25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2:12" x14ac:dyDescent="0.25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2:12" x14ac:dyDescent="0.25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2:12" x14ac:dyDescent="0.25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2:12" x14ac:dyDescent="0.25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2:12" x14ac:dyDescent="0.25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2:12" x14ac:dyDescent="0.25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2:12" x14ac:dyDescent="0.25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2:12" x14ac:dyDescent="0.25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2:12" x14ac:dyDescent="0.25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2:12" x14ac:dyDescent="0.25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2:12" x14ac:dyDescent="0.25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2:12" x14ac:dyDescent="0.25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2:12" x14ac:dyDescent="0.25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2:12" x14ac:dyDescent="0.25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2:12" x14ac:dyDescent="0.25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2:12" x14ac:dyDescent="0.25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2:12" x14ac:dyDescent="0.25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2:12" x14ac:dyDescent="0.25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2:12" x14ac:dyDescent="0.25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2:12" x14ac:dyDescent="0.25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2:12" x14ac:dyDescent="0.25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2:12" x14ac:dyDescent="0.25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2:12" x14ac:dyDescent="0.25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2:12" x14ac:dyDescent="0.25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2:12" x14ac:dyDescent="0.25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2:12" x14ac:dyDescent="0.25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2:12" x14ac:dyDescent="0.25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2:12" x14ac:dyDescent="0.25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2:12" x14ac:dyDescent="0.25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2:12" x14ac:dyDescent="0.25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2:12" x14ac:dyDescent="0.25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2:12" x14ac:dyDescent="0.25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2:12" x14ac:dyDescent="0.25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2:12" x14ac:dyDescent="0.25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2:12" x14ac:dyDescent="0.25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2:12" x14ac:dyDescent="0.25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2:12" x14ac:dyDescent="0.25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2:12" x14ac:dyDescent="0.25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2:12" x14ac:dyDescent="0.25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2:12" x14ac:dyDescent="0.25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2:12" x14ac:dyDescent="0.25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2:12" x14ac:dyDescent="0.25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2:12" x14ac:dyDescent="0.25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</row>
    <row r="523" spans="2:12" x14ac:dyDescent="0.25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</row>
    <row r="524" spans="2:12" x14ac:dyDescent="0.25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</row>
    <row r="525" spans="2:12" x14ac:dyDescent="0.25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</row>
    <row r="526" spans="2:12" x14ac:dyDescent="0.25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</row>
    <row r="527" spans="2:12" x14ac:dyDescent="0.25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</row>
  </sheetData>
  <mergeCells count="154">
    <mergeCell ref="B291:B295"/>
    <mergeCell ref="B296:B300"/>
    <mergeCell ref="B301:B305"/>
    <mergeCell ref="L194:L199"/>
    <mergeCell ref="J307:J313"/>
    <mergeCell ref="K307:K313"/>
    <mergeCell ref="L307:L313"/>
    <mergeCell ref="J178:J183"/>
    <mergeCell ref="K178:K183"/>
    <mergeCell ref="L178:L183"/>
    <mergeCell ref="J194:J199"/>
    <mergeCell ref="K194:K199"/>
    <mergeCell ref="B211:L211"/>
    <mergeCell ref="B212:L212"/>
    <mergeCell ref="B220:L220"/>
    <mergeCell ref="B188:B193"/>
    <mergeCell ref="J203:J207"/>
    <mergeCell ref="K203:K207"/>
    <mergeCell ref="L203:L207"/>
    <mergeCell ref="B204:B207"/>
    <mergeCell ref="B208:B209"/>
    <mergeCell ref="B221:L221"/>
    <mergeCell ref="B289:L289"/>
    <mergeCell ref="B223:B225"/>
    <mergeCell ref="G317:G318"/>
    <mergeCell ref="H317:H318"/>
    <mergeCell ref="I317:I318"/>
    <mergeCell ref="J317:J318"/>
    <mergeCell ref="K317:K318"/>
    <mergeCell ref="L317:L318"/>
    <mergeCell ref="B185:L185"/>
    <mergeCell ref="B186:L186"/>
    <mergeCell ref="B317:B318"/>
    <mergeCell ref="C317:C318"/>
    <mergeCell ref="D317:D318"/>
    <mergeCell ref="E317:E318"/>
    <mergeCell ref="F317:F318"/>
    <mergeCell ref="L188:L193"/>
    <mergeCell ref="B194:B199"/>
    <mergeCell ref="C307:C308"/>
    <mergeCell ref="D307:D308"/>
    <mergeCell ref="E307:E308"/>
    <mergeCell ref="F307:F308"/>
    <mergeCell ref="G307:G308"/>
    <mergeCell ref="H307:H308"/>
    <mergeCell ref="I307:I308"/>
    <mergeCell ref="J188:J193"/>
    <mergeCell ref="K188:K193"/>
    <mergeCell ref="B226:B230"/>
    <mergeCell ref="B232:B236"/>
    <mergeCell ref="B307:B316"/>
    <mergeCell ref="B178:B183"/>
    <mergeCell ref="J86:J94"/>
    <mergeCell ref="K86:K94"/>
    <mergeCell ref="L86:L94"/>
    <mergeCell ref="J159:J168"/>
    <mergeCell ref="K159:K168"/>
    <mergeCell ref="L159:L168"/>
    <mergeCell ref="B169:L169"/>
    <mergeCell ref="B159:B167"/>
    <mergeCell ref="B147:L147"/>
    <mergeCell ref="B148:L148"/>
    <mergeCell ref="B150:B158"/>
    <mergeCell ref="J150:J158"/>
    <mergeCell ref="K150:K158"/>
    <mergeCell ref="L150:L158"/>
    <mergeCell ref="B137:B145"/>
    <mergeCell ref="B128:B136"/>
    <mergeCell ref="J128:J136"/>
    <mergeCell ref="B237:B241"/>
    <mergeCell ref="B242:B246"/>
    <mergeCell ref="B258:B262"/>
    <mergeCell ref="J76:J84"/>
    <mergeCell ref="K76:K84"/>
    <mergeCell ref="L76:L84"/>
    <mergeCell ref="B170:L170"/>
    <mergeCell ref="B172:B177"/>
    <mergeCell ref="J172:J177"/>
    <mergeCell ref="K172:K177"/>
    <mergeCell ref="L172:L177"/>
    <mergeCell ref="B86:B94"/>
    <mergeCell ref="B85:L85"/>
    <mergeCell ref="K63:K72"/>
    <mergeCell ref="L63:L72"/>
    <mergeCell ref="B56:B57"/>
    <mergeCell ref="B58:L58"/>
    <mergeCell ref="B63:B71"/>
    <mergeCell ref="K128:K136"/>
    <mergeCell ref="B73:L73"/>
    <mergeCell ref="B10:B14"/>
    <mergeCell ref="C10:C14"/>
    <mergeCell ref="B16:L16"/>
    <mergeCell ref="B18:B26"/>
    <mergeCell ref="J18:J26"/>
    <mergeCell ref="K18:K26"/>
    <mergeCell ref="L18:L26"/>
    <mergeCell ref="D11:D14"/>
    <mergeCell ref="E11:I11"/>
    <mergeCell ref="E12:E14"/>
    <mergeCell ref="F12:F14"/>
    <mergeCell ref="G12:G14"/>
    <mergeCell ref="H12:H14"/>
    <mergeCell ref="I12:I14"/>
    <mergeCell ref="J10:J14"/>
    <mergeCell ref="B74:L74"/>
    <mergeCell ref="B76:B84"/>
    <mergeCell ref="K10:K14"/>
    <mergeCell ref="L10:L14"/>
    <mergeCell ref="D10:I10"/>
    <mergeCell ref="D2:L3"/>
    <mergeCell ref="D5:L7"/>
    <mergeCell ref="B202:L202"/>
    <mergeCell ref="B201:L201"/>
    <mergeCell ref="B47:L47"/>
    <mergeCell ref="B48:B54"/>
    <mergeCell ref="J38:J46"/>
    <mergeCell ref="K38:K46"/>
    <mergeCell ref="B37:L37"/>
    <mergeCell ref="K28:K36"/>
    <mergeCell ref="L28:L36"/>
    <mergeCell ref="B38:B46"/>
    <mergeCell ref="B28:B36"/>
    <mergeCell ref="B95:L95"/>
    <mergeCell ref="B96:B104"/>
    <mergeCell ref="J96:J104"/>
    <mergeCell ref="K96:K104"/>
    <mergeCell ref="L96:L104"/>
    <mergeCell ref="B55:L55"/>
    <mergeCell ref="J48:J54"/>
    <mergeCell ref="K48:K54"/>
    <mergeCell ref="B263:B267"/>
    <mergeCell ref="B268:B272"/>
    <mergeCell ref="B273:B277"/>
    <mergeCell ref="B278:B282"/>
    <mergeCell ref="B283:B287"/>
    <mergeCell ref="B247:B251"/>
    <mergeCell ref="B252:B256"/>
    <mergeCell ref="B27:L27"/>
    <mergeCell ref="L38:L46"/>
    <mergeCell ref="J28:J36"/>
    <mergeCell ref="L48:L54"/>
    <mergeCell ref="L128:L136"/>
    <mergeCell ref="K118:K126"/>
    <mergeCell ref="L118:L126"/>
    <mergeCell ref="B127:L127"/>
    <mergeCell ref="B116:L116"/>
    <mergeCell ref="B118:B126"/>
    <mergeCell ref="J118:J126"/>
    <mergeCell ref="B115:L115"/>
    <mergeCell ref="J105:J113"/>
    <mergeCell ref="K105:K113"/>
    <mergeCell ref="L105:L113"/>
    <mergeCell ref="B105:B113"/>
    <mergeCell ref="J63:J72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2025-05-13T06:23:00Z</dcterms:modified>
</cp:coreProperties>
</file>