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'!$B$15:$R$164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F13" i="15" l="1"/>
  <c r="G13" i="15"/>
  <c r="E13" i="15"/>
  <c r="L16" i="12" l="1"/>
  <c r="M16" i="12"/>
  <c r="N16" i="12"/>
  <c r="P16" i="12"/>
  <c r="L17" i="12"/>
  <c r="M17" i="12"/>
  <c r="N17" i="12"/>
  <c r="P17" i="12"/>
  <c r="K16" i="12"/>
  <c r="K17" i="12"/>
  <c r="L18" i="12"/>
  <c r="M18" i="12"/>
  <c r="N18" i="12"/>
  <c r="P18" i="12"/>
  <c r="P15" i="12"/>
  <c r="K67" i="12"/>
  <c r="K68" i="12"/>
  <c r="K15" i="12" l="1"/>
  <c r="K111" i="12" s="1"/>
  <c r="N15" i="12"/>
  <c r="M15" i="12"/>
  <c r="L15" i="12"/>
  <c r="L32" i="12"/>
  <c r="M32" i="12"/>
  <c r="N32" i="12"/>
  <c r="O32" i="12"/>
  <c r="P32" i="12"/>
  <c r="K32" i="12"/>
  <c r="K142" i="5" l="1"/>
  <c r="L143" i="5"/>
  <c r="M143" i="5"/>
  <c r="N143" i="5"/>
  <c r="O143" i="5"/>
  <c r="P143" i="5"/>
  <c r="K143" i="5"/>
  <c r="K17" i="2"/>
  <c r="L17" i="2"/>
  <c r="J17" i="2"/>
  <c r="H40" i="4"/>
  <c r="J40" i="4"/>
  <c r="F40" i="4"/>
  <c r="P33" i="12" l="1"/>
  <c r="L34" i="12"/>
  <c r="L33" i="12" s="1"/>
  <c r="M34" i="12"/>
  <c r="M33" i="12" s="1"/>
  <c r="N34" i="12"/>
  <c r="N33" i="12" s="1"/>
  <c r="O34" i="12"/>
  <c r="O33" i="12" s="1"/>
  <c r="P34" i="12"/>
  <c r="K34" i="12"/>
  <c r="K33" i="12" s="1"/>
  <c r="L144" i="5"/>
  <c r="M144" i="5"/>
  <c r="N144" i="5"/>
  <c r="O144" i="5"/>
  <c r="P144" i="5"/>
  <c r="K144" i="5"/>
  <c r="L121" i="5"/>
  <c r="M121" i="5"/>
  <c r="N121" i="5"/>
  <c r="O121" i="5"/>
  <c r="P121" i="5"/>
  <c r="K121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81" i="12" l="1"/>
  <c r="L88" i="12"/>
  <c r="M88" i="12"/>
  <c r="N88" i="12"/>
  <c r="O88" i="12"/>
  <c r="P88" i="12"/>
  <c r="K88" i="12"/>
  <c r="L105" i="12"/>
  <c r="M105" i="12"/>
  <c r="N105" i="12"/>
  <c r="O105" i="12"/>
  <c r="P105" i="12"/>
  <c r="L109" i="12"/>
  <c r="M109" i="12"/>
  <c r="N109" i="12"/>
  <c r="O109" i="12"/>
  <c r="P109" i="12"/>
  <c r="K105" i="12"/>
  <c r="K109" i="12"/>
  <c r="E34" i="4" l="1"/>
  <c r="F34" i="4"/>
  <c r="O140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01" i="12"/>
  <c r="M101" i="12"/>
  <c r="N101" i="12"/>
  <c r="O101" i="12"/>
  <c r="P101" i="12"/>
  <c r="K101" i="12"/>
  <c r="L86" i="12"/>
  <c r="M86" i="12"/>
  <c r="N86" i="12"/>
  <c r="O86" i="12"/>
  <c r="P86" i="12"/>
  <c r="K86" i="12"/>
  <c r="L84" i="12"/>
  <c r="M84" i="12"/>
  <c r="N84" i="12"/>
  <c r="O84" i="12"/>
  <c r="P84" i="12"/>
  <c r="K84" i="12"/>
  <c r="L78" i="12"/>
  <c r="M78" i="12"/>
  <c r="N78" i="12"/>
  <c r="O78" i="12"/>
  <c r="P78" i="12"/>
  <c r="K78" i="12"/>
  <c r="L41" i="12"/>
  <c r="M41" i="12"/>
  <c r="N41" i="12"/>
  <c r="O41" i="12"/>
  <c r="P41" i="12"/>
  <c r="K41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31" i="5"/>
  <c r="M131" i="5"/>
  <c r="N131" i="5"/>
  <c r="O131" i="5"/>
  <c r="P131" i="5"/>
  <c r="K131" i="5"/>
  <c r="L99" i="5"/>
  <c r="M99" i="5"/>
  <c r="N99" i="5"/>
  <c r="O99" i="5"/>
  <c r="P99" i="5"/>
  <c r="K99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4" i="4"/>
  <c r="I34" i="4"/>
  <c r="I40" i="4" s="1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0" i="5" l="1"/>
  <c r="O90" i="5"/>
  <c r="P90" i="5"/>
  <c r="L90" i="5"/>
  <c r="M90" i="5"/>
  <c r="L39" i="12" l="1"/>
  <c r="M39" i="12"/>
  <c r="N39" i="12"/>
  <c r="O39" i="12"/>
  <c r="P39" i="12"/>
  <c r="K39" i="12"/>
  <c r="F36" i="4"/>
  <c r="G36" i="4"/>
  <c r="H36" i="4"/>
  <c r="I36" i="4"/>
  <c r="J36" i="4"/>
  <c r="E36" i="4"/>
  <c r="L98" i="12"/>
  <c r="M98" i="12"/>
  <c r="N98" i="12"/>
  <c r="O98" i="12"/>
  <c r="P98" i="12"/>
  <c r="K98" i="12"/>
  <c r="L96" i="12"/>
  <c r="M96" i="12"/>
  <c r="N96" i="12"/>
  <c r="O96" i="12"/>
  <c r="P96" i="12"/>
  <c r="K96" i="12"/>
  <c r="L92" i="12"/>
  <c r="M92" i="12"/>
  <c r="N92" i="12"/>
  <c r="O92" i="12"/>
  <c r="P92" i="12"/>
  <c r="K92" i="12"/>
  <c r="L76" i="12"/>
  <c r="M76" i="12"/>
  <c r="N76" i="12"/>
  <c r="O76" i="12"/>
  <c r="P76" i="12"/>
  <c r="K76" i="12"/>
  <c r="L74" i="12"/>
  <c r="M74" i="12"/>
  <c r="N74" i="12"/>
  <c r="O74" i="12"/>
  <c r="P74" i="12"/>
  <c r="K74" i="12"/>
  <c r="L71" i="12"/>
  <c r="M71" i="12"/>
  <c r="N71" i="12"/>
  <c r="O71" i="12"/>
  <c r="P71" i="12"/>
  <c r="K71" i="12"/>
  <c r="L65" i="12"/>
  <c r="L64" i="12" s="1"/>
  <c r="L63" i="12" s="1"/>
  <c r="L62" i="12" s="1"/>
  <c r="M65" i="12"/>
  <c r="M64" i="12" s="1"/>
  <c r="M63" i="12" s="1"/>
  <c r="M62" i="12" s="1"/>
  <c r="N65" i="12"/>
  <c r="N64" i="12" s="1"/>
  <c r="N63" i="12" s="1"/>
  <c r="N62" i="12" s="1"/>
  <c r="O65" i="12"/>
  <c r="O64" i="12" s="1"/>
  <c r="O63" i="12" s="1"/>
  <c r="O62" i="12" s="1"/>
  <c r="P65" i="12"/>
  <c r="P64" i="12" s="1"/>
  <c r="P63" i="12" s="1"/>
  <c r="P62" i="12" s="1"/>
  <c r="K65" i="12"/>
  <c r="K64" i="12" s="1"/>
  <c r="K63" i="12" s="1"/>
  <c r="K62" i="12" s="1"/>
  <c r="L57" i="12"/>
  <c r="L56" i="12" s="1"/>
  <c r="M57" i="12"/>
  <c r="M56" i="12" s="1"/>
  <c r="N57" i="12"/>
  <c r="N56" i="12" s="1"/>
  <c r="O57" i="12"/>
  <c r="O56" i="12" s="1"/>
  <c r="P57" i="12"/>
  <c r="P56" i="12" s="1"/>
  <c r="K57" i="12"/>
  <c r="K56" i="12" s="1"/>
  <c r="L60" i="12"/>
  <c r="L59" i="12" s="1"/>
  <c r="M60" i="12"/>
  <c r="M59" i="12" s="1"/>
  <c r="N60" i="12"/>
  <c r="N59" i="12" s="1"/>
  <c r="O60" i="12"/>
  <c r="O59" i="12" s="1"/>
  <c r="P60" i="12"/>
  <c r="P59" i="12" s="1"/>
  <c r="K60" i="12"/>
  <c r="K59" i="12" s="1"/>
  <c r="L30" i="12"/>
  <c r="M30" i="12"/>
  <c r="N30" i="12"/>
  <c r="O30" i="12"/>
  <c r="P30" i="12"/>
  <c r="K30" i="12"/>
  <c r="L27" i="12"/>
  <c r="M27" i="12"/>
  <c r="N27" i="12"/>
  <c r="O27" i="12"/>
  <c r="P27" i="12"/>
  <c r="K27" i="12"/>
  <c r="L24" i="12"/>
  <c r="M24" i="12"/>
  <c r="N24" i="12"/>
  <c r="O24" i="12"/>
  <c r="P24" i="12"/>
  <c r="K24" i="12"/>
  <c r="L19" i="12"/>
  <c r="M19" i="12"/>
  <c r="N19" i="12"/>
  <c r="O19" i="12"/>
  <c r="O18" i="12" s="1"/>
  <c r="O17" i="12" s="1"/>
  <c r="O16" i="12" s="1"/>
  <c r="O15" i="12" s="1"/>
  <c r="P19" i="12"/>
  <c r="K19" i="12"/>
  <c r="L46" i="12"/>
  <c r="L45" i="12" s="1"/>
  <c r="M46" i="12"/>
  <c r="M45" i="12" s="1"/>
  <c r="N46" i="12"/>
  <c r="N45" i="12" s="1"/>
  <c r="O46" i="12"/>
  <c r="O45" i="12" s="1"/>
  <c r="P46" i="12"/>
  <c r="P45" i="12" s="1"/>
  <c r="K46" i="12"/>
  <c r="K45" i="12" s="1"/>
  <c r="L49" i="12"/>
  <c r="L48" i="12" s="1"/>
  <c r="M49" i="12"/>
  <c r="M48" i="12" s="1"/>
  <c r="N49" i="12"/>
  <c r="N48" i="12" s="1"/>
  <c r="O49" i="12"/>
  <c r="O48" i="12" s="1"/>
  <c r="P49" i="12"/>
  <c r="P48" i="12" s="1"/>
  <c r="K49" i="12"/>
  <c r="K48" i="12" s="1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2" i="5"/>
  <c r="L51" i="5" s="1"/>
  <c r="M52" i="5"/>
  <c r="M51" i="5" s="1"/>
  <c r="N52" i="5"/>
  <c r="N51" i="5" s="1"/>
  <c r="O52" i="5"/>
  <c r="O51" i="5" s="1"/>
  <c r="P52" i="5"/>
  <c r="P51" i="5" s="1"/>
  <c r="K52" i="5"/>
  <c r="L54" i="5"/>
  <c r="N54" i="5"/>
  <c r="P54" i="5"/>
  <c r="L152" i="5"/>
  <c r="L151" i="5" s="1"/>
  <c r="L150" i="5" s="1"/>
  <c r="M152" i="5"/>
  <c r="M151" i="5" s="1"/>
  <c r="M150" i="5" s="1"/>
  <c r="N152" i="5"/>
  <c r="N151" i="5" s="1"/>
  <c r="N150" i="5" s="1"/>
  <c r="O152" i="5"/>
  <c r="O151" i="5" s="1"/>
  <c r="O150" i="5" s="1"/>
  <c r="P152" i="5"/>
  <c r="P151" i="5" s="1"/>
  <c r="P150" i="5" s="1"/>
  <c r="K152" i="5"/>
  <c r="K151" i="5" s="1"/>
  <c r="K150" i="5" s="1"/>
  <c r="L160" i="5"/>
  <c r="M160" i="5"/>
  <c r="N160" i="5"/>
  <c r="O160" i="5"/>
  <c r="P160" i="5"/>
  <c r="K160" i="5"/>
  <c r="L162" i="5"/>
  <c r="M162" i="5"/>
  <c r="N162" i="5"/>
  <c r="O162" i="5"/>
  <c r="P162" i="5"/>
  <c r="K162" i="5"/>
  <c r="L129" i="5"/>
  <c r="M129" i="5"/>
  <c r="N129" i="5"/>
  <c r="O129" i="5"/>
  <c r="P129" i="5"/>
  <c r="K129" i="5"/>
  <c r="L134" i="5"/>
  <c r="M134" i="5"/>
  <c r="N134" i="5"/>
  <c r="O134" i="5"/>
  <c r="P134" i="5"/>
  <c r="K134" i="5"/>
  <c r="L137" i="5"/>
  <c r="M137" i="5"/>
  <c r="N137" i="5"/>
  <c r="O137" i="5"/>
  <c r="P137" i="5"/>
  <c r="K137" i="5"/>
  <c r="L140" i="5"/>
  <c r="M140" i="5"/>
  <c r="N140" i="5"/>
  <c r="P140" i="5"/>
  <c r="K140" i="5"/>
  <c r="L106" i="5"/>
  <c r="M106" i="5"/>
  <c r="N106" i="5"/>
  <c r="O106" i="5"/>
  <c r="P106" i="5"/>
  <c r="K106" i="5"/>
  <c r="P113" i="5"/>
  <c r="P112" i="5" s="1"/>
  <c r="L113" i="5"/>
  <c r="L112" i="5" s="1"/>
  <c r="M113" i="5"/>
  <c r="M112" i="5" s="1"/>
  <c r="N113" i="5"/>
  <c r="N112" i="5" s="1"/>
  <c r="O113" i="5"/>
  <c r="O112" i="5" s="1"/>
  <c r="K113" i="5"/>
  <c r="K112" i="5" s="1"/>
  <c r="L110" i="5"/>
  <c r="L109" i="5" s="1"/>
  <c r="M110" i="5"/>
  <c r="M109" i="5" s="1"/>
  <c r="N110" i="5"/>
  <c r="N109" i="5" s="1"/>
  <c r="O110" i="5"/>
  <c r="O109" i="5" s="1"/>
  <c r="P110" i="5"/>
  <c r="P109" i="5" s="1"/>
  <c r="K110" i="5"/>
  <c r="K109" i="5" s="1"/>
  <c r="L89" i="5"/>
  <c r="N89" i="5"/>
  <c r="P89" i="5"/>
  <c r="O92" i="5"/>
  <c r="O89" i="5" s="1"/>
  <c r="M92" i="5"/>
  <c r="M89" i="5" s="1"/>
  <c r="K92" i="5"/>
  <c r="K90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L105" i="5" l="1"/>
  <c r="L104" i="5" s="1"/>
  <c r="L103" i="5" s="1"/>
  <c r="K105" i="5"/>
  <c r="K104" i="5" s="1"/>
  <c r="K103" i="5" s="1"/>
  <c r="K102" i="5" s="1"/>
  <c r="P105" i="5"/>
  <c r="P104" i="5" s="1"/>
  <c r="P103" i="5" s="1"/>
  <c r="N105" i="5"/>
  <c r="N104" i="5" s="1"/>
  <c r="N103" i="5" s="1"/>
  <c r="N102" i="5" s="1"/>
  <c r="P55" i="12"/>
  <c r="P54" i="12" s="1"/>
  <c r="N55" i="12"/>
  <c r="N54" i="12" s="1"/>
  <c r="L55" i="12"/>
  <c r="L54" i="12" s="1"/>
  <c r="K55" i="12"/>
  <c r="K54" i="12" s="1"/>
  <c r="O55" i="12"/>
  <c r="O54" i="12" s="1"/>
  <c r="M55" i="12"/>
  <c r="M54" i="12" s="1"/>
  <c r="O54" i="5"/>
  <c r="O50" i="5" s="1"/>
  <c r="M54" i="5"/>
  <c r="M50" i="5" s="1"/>
  <c r="P101" i="5"/>
  <c r="P102" i="5"/>
  <c r="L101" i="5"/>
  <c r="L102" i="5"/>
  <c r="O105" i="5"/>
  <c r="O104" i="5" s="1"/>
  <c r="O103" i="5" s="1"/>
  <c r="M105" i="5"/>
  <c r="M104" i="5" s="1"/>
  <c r="M103" i="5" s="1"/>
  <c r="P50" i="5"/>
  <c r="N50" i="5"/>
  <c r="L50" i="5"/>
  <c r="O44" i="12"/>
  <c r="O43" i="12" s="1"/>
  <c r="M44" i="12"/>
  <c r="M43" i="12" s="1"/>
  <c r="N44" i="12"/>
  <c r="N43" i="12" s="1"/>
  <c r="L44" i="12"/>
  <c r="L43" i="12" s="1"/>
  <c r="K44" i="12"/>
  <c r="K43" i="12" s="1"/>
  <c r="P44" i="12"/>
  <c r="P43" i="12" s="1"/>
  <c r="P80" i="5"/>
  <c r="N80" i="5"/>
  <c r="L80" i="5"/>
  <c r="O79" i="5"/>
  <c r="M79" i="5"/>
  <c r="P78" i="5"/>
  <c r="N78" i="5"/>
  <c r="L78" i="5"/>
  <c r="O80" i="5"/>
  <c r="M80" i="5"/>
  <c r="N101" i="5" l="1"/>
  <c r="K101" i="5"/>
  <c r="O102" i="5"/>
  <c r="O101" i="5"/>
  <c r="M102" i="5"/>
  <c r="M101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G40" i="4" s="1"/>
  <c r="E17" i="4"/>
  <c r="F24" i="4"/>
  <c r="G24" i="4"/>
  <c r="H24" i="4"/>
  <c r="I24" i="4"/>
  <c r="E24" i="4"/>
  <c r="K53" i="2" l="1"/>
  <c r="L53" i="2"/>
  <c r="J53" i="2"/>
  <c r="L108" i="12" l="1"/>
  <c r="L107" i="12" s="1"/>
  <c r="M108" i="12"/>
  <c r="M107" i="12" s="1"/>
  <c r="N108" i="12"/>
  <c r="N107" i="12" s="1"/>
  <c r="O108" i="12"/>
  <c r="O107" i="12" s="1"/>
  <c r="P108" i="12"/>
  <c r="P107" i="12" s="1"/>
  <c r="L104" i="12"/>
  <c r="L103" i="12" s="1"/>
  <c r="M104" i="12"/>
  <c r="M103" i="12" s="1"/>
  <c r="N104" i="12"/>
  <c r="N103" i="12" s="1"/>
  <c r="O104" i="12"/>
  <c r="O103" i="12" s="1"/>
  <c r="P104" i="12"/>
  <c r="P103" i="12" s="1"/>
  <c r="L100" i="12"/>
  <c r="M100" i="12"/>
  <c r="N100" i="12"/>
  <c r="O100" i="12"/>
  <c r="P100" i="12"/>
  <c r="L95" i="12"/>
  <c r="L94" i="12" s="1"/>
  <c r="M95" i="12"/>
  <c r="N95" i="12"/>
  <c r="O95" i="12"/>
  <c r="P95" i="12"/>
  <c r="L91" i="12"/>
  <c r="L90" i="12" s="1"/>
  <c r="M91" i="12"/>
  <c r="M90" i="12" s="1"/>
  <c r="N91" i="12"/>
  <c r="N90" i="12" s="1"/>
  <c r="O91" i="12"/>
  <c r="O90" i="12" s="1"/>
  <c r="P91" i="12"/>
  <c r="P90" i="12" s="1"/>
  <c r="L83" i="12"/>
  <c r="M83" i="12"/>
  <c r="N83" i="12"/>
  <c r="O83" i="12"/>
  <c r="P83" i="12"/>
  <c r="L80" i="12"/>
  <c r="M80" i="12"/>
  <c r="N80" i="12"/>
  <c r="O80" i="12"/>
  <c r="P80" i="12"/>
  <c r="L73" i="12"/>
  <c r="M73" i="12"/>
  <c r="N73" i="12"/>
  <c r="O73" i="12"/>
  <c r="P73" i="12"/>
  <c r="L70" i="12"/>
  <c r="M70" i="12"/>
  <c r="N70" i="12"/>
  <c r="O70" i="12"/>
  <c r="P70" i="12"/>
  <c r="L29" i="12"/>
  <c r="M29" i="12"/>
  <c r="N29" i="12"/>
  <c r="O29" i="12"/>
  <c r="P29" i="12"/>
  <c r="L26" i="12"/>
  <c r="M26" i="12"/>
  <c r="N26" i="12"/>
  <c r="O26" i="12"/>
  <c r="P26" i="12"/>
  <c r="L23" i="12"/>
  <c r="M23" i="12"/>
  <c r="N23" i="12"/>
  <c r="O23" i="12"/>
  <c r="K108" i="12"/>
  <c r="K107" i="12" s="1"/>
  <c r="P69" i="12" l="1"/>
  <c r="P68" i="12" s="1"/>
  <c r="P94" i="12"/>
  <c r="O94" i="12"/>
  <c r="N94" i="12"/>
  <c r="M94" i="12"/>
  <c r="N69" i="12"/>
  <c r="L69" i="12"/>
  <c r="O69" i="12"/>
  <c r="M69" i="12"/>
  <c r="N68" i="12" l="1"/>
  <c r="O68" i="12"/>
  <c r="O67" i="12" s="1"/>
  <c r="M68" i="12"/>
  <c r="M67" i="12" s="1"/>
  <c r="L68" i="12"/>
  <c r="L67" i="12" s="1"/>
  <c r="N67" i="12"/>
  <c r="P38" i="12"/>
  <c r="P37" i="12" s="1"/>
  <c r="P36" i="12" s="1"/>
  <c r="O38" i="12"/>
  <c r="O37" i="12" s="1"/>
  <c r="O36" i="12" s="1"/>
  <c r="N38" i="12"/>
  <c r="N37" i="12" s="1"/>
  <c r="N36" i="12" s="1"/>
  <c r="M38" i="12"/>
  <c r="M37" i="12" s="1"/>
  <c r="M36" i="12" s="1"/>
  <c r="L38" i="12"/>
  <c r="L37" i="12" s="1"/>
  <c r="L36" i="12" s="1"/>
  <c r="K38" i="12"/>
  <c r="K37" i="12" s="1"/>
  <c r="K36" i="12" s="1"/>
  <c r="K29" i="12"/>
  <c r="K26" i="12"/>
  <c r="P23" i="12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95" i="12"/>
  <c r="K83" i="12"/>
  <c r="K73" i="12"/>
  <c r="K104" i="12"/>
  <c r="K103" i="12" s="1"/>
  <c r="K70" i="12"/>
  <c r="K80" i="12"/>
  <c r="K91" i="12"/>
  <c r="K90" i="12" s="1"/>
  <c r="P67" i="12"/>
  <c r="K100" i="12"/>
  <c r="L17" i="5"/>
  <c r="M17" i="5"/>
  <c r="N17" i="5"/>
  <c r="O17" i="5"/>
  <c r="P17" i="5"/>
  <c r="K17" i="5"/>
  <c r="L128" i="5"/>
  <c r="M128" i="5"/>
  <c r="N128" i="5"/>
  <c r="O128" i="5"/>
  <c r="P128" i="5"/>
  <c r="K128" i="5"/>
  <c r="L159" i="5"/>
  <c r="L158" i="5" s="1"/>
  <c r="M159" i="5"/>
  <c r="M154" i="5" s="1"/>
  <c r="N159" i="5"/>
  <c r="N158" i="5" s="1"/>
  <c r="O159" i="5"/>
  <c r="O158" i="5" s="1"/>
  <c r="P159" i="5"/>
  <c r="P158" i="5" s="1"/>
  <c r="L154" i="5"/>
  <c r="L149" i="5"/>
  <c r="M149" i="5"/>
  <c r="N149" i="5"/>
  <c r="O149" i="5"/>
  <c r="P149" i="5"/>
  <c r="L148" i="5"/>
  <c r="M148" i="5"/>
  <c r="N148" i="5"/>
  <c r="O148" i="5"/>
  <c r="P148" i="5"/>
  <c r="L147" i="5"/>
  <c r="M147" i="5"/>
  <c r="N147" i="5"/>
  <c r="O147" i="5"/>
  <c r="P147" i="5"/>
  <c r="L146" i="5"/>
  <c r="M146" i="5"/>
  <c r="N146" i="5"/>
  <c r="O146" i="5"/>
  <c r="P146" i="5"/>
  <c r="L139" i="5"/>
  <c r="M139" i="5"/>
  <c r="N139" i="5"/>
  <c r="O139" i="5"/>
  <c r="P139" i="5"/>
  <c r="L136" i="5"/>
  <c r="M136" i="5"/>
  <c r="N136" i="5"/>
  <c r="O136" i="5"/>
  <c r="P136" i="5"/>
  <c r="K136" i="5"/>
  <c r="L133" i="5"/>
  <c r="M133" i="5"/>
  <c r="N133" i="5"/>
  <c r="O133" i="5"/>
  <c r="P133" i="5"/>
  <c r="K133" i="5"/>
  <c r="L120" i="5"/>
  <c r="M120" i="5"/>
  <c r="N120" i="5"/>
  <c r="O120" i="5"/>
  <c r="P120" i="5"/>
  <c r="L119" i="5"/>
  <c r="M119" i="5"/>
  <c r="N119" i="5"/>
  <c r="O119" i="5"/>
  <c r="P119" i="5"/>
  <c r="L118" i="5"/>
  <c r="M118" i="5"/>
  <c r="N118" i="5"/>
  <c r="O118" i="5"/>
  <c r="P118" i="5"/>
  <c r="L117" i="5"/>
  <c r="M117" i="5"/>
  <c r="N117" i="5"/>
  <c r="O117" i="5"/>
  <c r="P117" i="5"/>
  <c r="L116" i="5"/>
  <c r="M116" i="5"/>
  <c r="N116" i="5"/>
  <c r="O116" i="5"/>
  <c r="P116" i="5"/>
  <c r="L115" i="5"/>
  <c r="M115" i="5"/>
  <c r="N115" i="5"/>
  <c r="O115" i="5"/>
  <c r="P115" i="5"/>
  <c r="L98" i="5"/>
  <c r="M98" i="5"/>
  <c r="N98" i="5"/>
  <c r="O98" i="5"/>
  <c r="P98" i="5"/>
  <c r="L97" i="5"/>
  <c r="M97" i="5"/>
  <c r="N97" i="5"/>
  <c r="O97" i="5"/>
  <c r="P97" i="5"/>
  <c r="L96" i="5"/>
  <c r="M96" i="5"/>
  <c r="N96" i="5"/>
  <c r="O96" i="5"/>
  <c r="P96" i="5"/>
  <c r="L95" i="5"/>
  <c r="M95" i="5"/>
  <c r="N95" i="5"/>
  <c r="O95" i="5"/>
  <c r="P95" i="5"/>
  <c r="L94" i="5"/>
  <c r="M94" i="5"/>
  <c r="N94" i="5"/>
  <c r="O94" i="5"/>
  <c r="P94" i="5"/>
  <c r="L88" i="5"/>
  <c r="L87" i="5" s="1"/>
  <c r="M88" i="5"/>
  <c r="M87" i="5" s="1"/>
  <c r="N88" i="5"/>
  <c r="N87" i="5" s="1"/>
  <c r="O88" i="5"/>
  <c r="O87" i="5" s="1"/>
  <c r="P88" i="5"/>
  <c r="P87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39" i="5"/>
  <c r="K159" i="5"/>
  <c r="K157" i="5" s="1"/>
  <c r="K156" i="5" s="1"/>
  <c r="K149" i="5"/>
  <c r="K148" i="5"/>
  <c r="K147" i="5"/>
  <c r="K146" i="5"/>
  <c r="K120" i="5"/>
  <c r="K119" i="5"/>
  <c r="K118" i="5"/>
  <c r="K117" i="5"/>
  <c r="K116" i="5"/>
  <c r="K115" i="5"/>
  <c r="K98" i="5"/>
  <c r="K97" i="5"/>
  <c r="K96" i="5"/>
  <c r="K95" i="5"/>
  <c r="K94" i="5"/>
  <c r="K89" i="5"/>
  <c r="K86" i="5" s="1"/>
  <c r="L77" i="5"/>
  <c r="M77" i="5"/>
  <c r="N77" i="5"/>
  <c r="O77" i="5"/>
  <c r="P77" i="5"/>
  <c r="K80" i="5"/>
  <c r="K79" i="5"/>
  <c r="K78" i="5"/>
  <c r="K77" i="5"/>
  <c r="K72" i="5" s="1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G27" i="4"/>
  <c r="H27" i="4"/>
  <c r="I27" i="4"/>
  <c r="J27" i="4"/>
  <c r="F30" i="4"/>
  <c r="G30" i="4"/>
  <c r="H30" i="4"/>
  <c r="I30" i="4"/>
  <c r="J30" i="4"/>
  <c r="F32" i="4"/>
  <c r="G32" i="4"/>
  <c r="H32" i="4"/>
  <c r="I32" i="4"/>
  <c r="J32" i="4"/>
  <c r="H34" i="4"/>
  <c r="J34" i="4"/>
  <c r="F38" i="4"/>
  <c r="G38" i="4"/>
  <c r="H38" i="4"/>
  <c r="I38" i="4"/>
  <c r="J38" i="4"/>
  <c r="E22" i="4"/>
  <c r="E27" i="4"/>
  <c r="E30" i="4"/>
  <c r="E32" i="4"/>
  <c r="E38" i="4"/>
  <c r="P16" i="5" l="1"/>
  <c r="M127" i="5"/>
  <c r="M125" i="5" s="1"/>
  <c r="L127" i="5"/>
  <c r="K127" i="5"/>
  <c r="K125" i="5" s="1"/>
  <c r="N157" i="5"/>
  <c r="N156" i="5" s="1"/>
  <c r="P127" i="5"/>
  <c r="L157" i="5"/>
  <c r="L156" i="5" s="1"/>
  <c r="O127" i="5"/>
  <c r="N127" i="5"/>
  <c r="M155" i="5"/>
  <c r="M157" i="5"/>
  <c r="M156" i="5" s="1"/>
  <c r="M158" i="5"/>
  <c r="O16" i="5"/>
  <c r="N111" i="12"/>
  <c r="N16" i="5"/>
  <c r="M16" i="5"/>
  <c r="L16" i="5"/>
  <c r="K94" i="12"/>
  <c r="P111" i="12"/>
  <c r="L111" i="12"/>
  <c r="O111" i="12"/>
  <c r="M111" i="12"/>
  <c r="J21" i="2"/>
  <c r="K69" i="12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85" i="5"/>
  <c r="L84" i="5" s="1"/>
  <c r="P85" i="5"/>
  <c r="P84" i="5" s="1"/>
  <c r="L86" i="5"/>
  <c r="K21" i="2"/>
  <c r="L21" i="2"/>
  <c r="N85" i="5"/>
  <c r="N84" i="5" s="1"/>
  <c r="N86" i="5"/>
  <c r="P154" i="5"/>
  <c r="N154" i="5"/>
  <c r="K88" i="5"/>
  <c r="K87" i="5" s="1"/>
  <c r="K85" i="5"/>
  <c r="K84" i="5" s="1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85" i="5"/>
  <c r="O84" i="5" s="1"/>
  <c r="M85" i="5"/>
  <c r="M84" i="5" s="1"/>
  <c r="O154" i="5"/>
  <c r="O155" i="5"/>
  <c r="P86" i="5"/>
  <c r="P157" i="5"/>
  <c r="P156" i="5" s="1"/>
  <c r="O157" i="5"/>
  <c r="O156" i="5" s="1"/>
  <c r="P155" i="5"/>
  <c r="N155" i="5"/>
  <c r="L155" i="5"/>
  <c r="O86" i="5"/>
  <c r="M86" i="5"/>
  <c r="K155" i="5"/>
  <c r="K158" i="5"/>
  <c r="K154" i="5"/>
  <c r="O61" i="5"/>
  <c r="M61" i="5"/>
  <c r="O63" i="5"/>
  <c r="M63" i="5"/>
  <c r="E40" i="4"/>
  <c r="M123" i="5" l="1"/>
  <c r="M126" i="5"/>
  <c r="M124" i="5"/>
  <c r="O124" i="5"/>
  <c r="O126" i="5"/>
  <c r="O123" i="5"/>
  <c r="O125" i="5"/>
  <c r="P124" i="5"/>
  <c r="P126" i="5"/>
  <c r="P123" i="5"/>
  <c r="P125" i="5"/>
  <c r="N126" i="5"/>
  <c r="N124" i="5"/>
  <c r="N123" i="5"/>
  <c r="N125" i="5"/>
  <c r="L123" i="5"/>
  <c r="L125" i="5"/>
  <c r="L126" i="5"/>
  <c r="L124" i="5"/>
  <c r="K124" i="5"/>
  <c r="K126" i="5"/>
  <c r="K123" i="5"/>
  <c r="O49" i="5"/>
  <c r="O48" i="5" s="1"/>
  <c r="L48" i="5"/>
  <c r="L49" i="5"/>
  <c r="P48" i="5"/>
  <c r="K49" i="5"/>
  <c r="M49" i="5"/>
  <c r="M48" i="5" s="1"/>
  <c r="N49" i="5"/>
  <c r="N48" i="5" s="1"/>
  <c r="N15" i="5" s="1"/>
  <c r="N164" i="5" s="1"/>
  <c r="P49" i="5"/>
  <c r="L15" i="5" l="1"/>
  <c r="L164" i="5" s="1"/>
  <c r="O15" i="5"/>
  <c r="O164" i="5" s="1"/>
  <c r="M15" i="5"/>
  <c r="M164" i="5" s="1"/>
  <c r="P15" i="5"/>
  <c r="P164" i="5" s="1"/>
  <c r="K15" i="5"/>
  <c r="K164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K15" i="11" s="1"/>
  <c r="L21" i="11"/>
  <c r="L20" i="11" s="1"/>
  <c r="L16" i="11" s="1"/>
  <c r="L15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J15" i="11" l="1"/>
  <c r="K16" i="2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<sst xmlns="http://schemas.openxmlformats.org/spreadsheetml/2006/main" count="2141" uniqueCount="303">
  <si>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</si>
  <si>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</si>
  <si>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</si>
  <si>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</si>
  <si>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</si>
  <si>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</si>
  <si>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</si>
  <si>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</si>
  <si>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</si>
  <si>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</si>
  <si>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</si>
  <si>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</si>
  <si>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</si>
  <si>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</si>
  <si>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</si>
  <si>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</si>
  <si>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</si>
  <si>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</si>
  <si>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</si>
  <si>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</si>
  <si>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</si>
  <si>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</si>
  <si>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</si>
  <si>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</si>
  <si>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</si>
  <si>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</si>
  <si>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</si>
  <si>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</si>
  <si>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</si>
  <si>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</si>
  <si>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</si>
  <si>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</si>
  <si>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</si>
  <si>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</si>
  <si>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</si>
  <si>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</si>
  <si>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</si>
  <si>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</si>
  <si>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</si>
  <si>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</si>
  <si>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</si>
  <si>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</si>
  <si>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</si>
  <si>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</si>
  <si>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</si>
  <si>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</si>
  <si>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</si>
  <si>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</si>
  <si>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</si>
  <si>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</si>
  <si>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</si>
  <si>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</si>
  <si>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</si>
  <si>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</si>
  <si>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</si>
  <si>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</si>
  <si>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</si>
  <si>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</si>
  <si>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</si>
  <si>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</si>
  <si>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</si>
  <si>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</si>
  <si>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</si>
  <si>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</si>
  <si>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</si>
  <si>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</si>
  <si>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</si>
  <si>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</si>
  <si>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</si>
  <si>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</si>
  <si>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</si>
  <si>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</si>
  <si>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</si>
  <si>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</si>
  <si>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</si>
  <si>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</si>
  <si>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</si>
  <si>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</si>
  <si>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</si>
  <si>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</si>
  <si>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</si>
  <si>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</si>
  <si>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</si>
  <si>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</si>
  <si>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</si>
  <si>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</si>
  <si>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</si>
  <si>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</si>
  <si>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</si>
  <si>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</si>
  <si>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</si>
  <si>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</si>
  <si>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</si>
  <si>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</si>
  <si>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</si>
  <si>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</si>
  <si>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</si>
  <si>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</si>
  <si>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</si>
  <si>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</si>
  <si>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</si>
  <si>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</si>
  <si>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</si>
  <si>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</si>
  <si>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</si>
  <si>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</si>
  <si>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</si>
  <si>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</si>
  <si>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</si>
  <si>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</si>
  <si>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</si>
  <si>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</si>
  <si>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</si>
  <si>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</si>
  <si>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</si>
  <si>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</si>
  <si>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</si>
  <si>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</si>
  <si>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</si>
  <si>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</si>
  <si>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</si>
  <si>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</si>
  <si>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</si>
  <si>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</si>
  <si>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</si>
  <si>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</si>
  <si>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</si>
  <si>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</si>
  <si>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</si>
  <si>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</si>
  <si>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</si>
  <si>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</si>
  <si>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</si>
  <si>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</si>
  <si>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</si>
  <si>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</si>
  <si>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</si>
  <si>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</si>
  <si>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</si>
  <si>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</si>
  <si>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</si>
  <si>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</si>
  <si>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</si>
  <si>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</si>
  <si>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</si>
  <si>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</si>
  <si>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</si>
  <si>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</si>
  <si>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</si>
  <si>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</si>
  <si>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</si>
  <si>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</si>
  <si>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</si>
  <si>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</si>
  <si>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</si>
  <si>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</si>
  <si>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</si>
  <si>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</si>
  <si>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</si>
  <si>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</si>
  <si>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</si>
  <si>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</si>
  <si>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</si>
  <si>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</si>
  <si>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</si>
  <si>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</si>
  <si>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</si>
  <si>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</si>
  <si>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</si>
  <si>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</si>
  <si>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</si>
  <si>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</si>
  <si>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</si>
  <si>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</si>
  <si>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</si>
  <si>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</si>
  <si>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</si>
  <si>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</si>
  <si>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</si>
  <si>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</si>
  <si>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</si>
  <si>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</si>
  <si>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</si>
  <si>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</si>
  <si>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</si>
  <si>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</si>
  <si>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</si>
  <si>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</si>
  <si>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</si>
  <si>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</si>
  <si>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</si>
  <si>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</si>
  <si>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</si>
  <si>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</si>
  <si>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</si>
  <si>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</si>
  <si>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</si>
  <si>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</si>
  <si>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</si>
  <si>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</si>
  <si>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</si>
  <si>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</si>
  <si>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</si>
  <si>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</si>
  <si>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</si>
  <si>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</si>
  <si>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</si>
  <si>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</si>
  <si>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</si>
  <si>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</si>
  <si>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</si>
  <si>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</si>
  <si>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</si>
  <si>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</si>
  <si>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</si>
  <si>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</si>
  <si>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</si>
  <si>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</si>
  <si>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</si>
  <si>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</si>
  <si>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</si>
  <si>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</si>
  <si>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</si>
  <si>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</si>
  <si>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</si>
  <si>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</si>
  <si>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</si>
  <si>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</si>
  <si>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</si>
  <si>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</si>
  <si>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</si>
  <si>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</si>
  <si>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</si>
  <si>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</si>
  <si>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</si>
  <si>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</si>
  <si>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</si>
  <si>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</si>
  <si>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</si>
  <si>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</si>
  <si>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</si>
  <si>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</si>
  <si>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</si>
  <si>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</si>
  <si>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</si>
  <si>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</si>
  <si>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</si>
  <si>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</si>
  <si>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</si>
  <si>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</si>
  <si>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</si>
  <si>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</si>
  <si>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</si>
  <si>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</si>
  <si>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</si>
  <si>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</si>
  <si>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</si>
  <si>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</si>
  <si>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</si>
  <si>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</si>
  <si>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</si>
  <si>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</si>
  <si>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</si>
  <si>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</si>
  <si>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</si>
  <si>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Проект Приложение 8
                                                                           к решению Совета Логиновского сельского поселения Павлоградского муниципального  района Омской области от  №  "О бюджете Логиновского сельского поселения Павлоградского муниципального района Омской области на 2023 год и плановый период 2024 и 2025 годов
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</si>
  <si>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</si>
  <si>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</si>
  <si>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</si>
  <si>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>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(группам и подгруппам) видов расходов и (или) по целевым статьям (государственным (муниципальным) программам и непрограммным направлениям деятельности), группам (группам и подгруппам) видов расходов классификации расходов бюджетов на 2023 год и на плановый период 2024 и 2025 годов</t>
  </si>
  <si>
    <t>Ведомственная структура расходов бюджета поселения на 2023 год и на плановый период 2024 и 2025 годов</t>
  </si>
  <si>
    <t xml:space="preserve">                             Распределение бюджетных ассигнований бюджета поселения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</si>
  <si>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</si>
  <si>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</si>
  <si>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</si>
  <si>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</si>
  <si>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</si>
  <si>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</si>
  <si>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</si>
  <si>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</si>
  <si>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</si>
  <si>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</si>
  <si>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</si>
  <si>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из решения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</si>
  <si>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</si>
  <si>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</si>
  <si>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</si>
  <si>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</si>
  <si>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</si>
  <si>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</si>
  <si>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</si>
  <si>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Павлогорадский муниципальный район Омской области</t>
  </si>
  <si>
    <t>Итого</t>
  </si>
  <si>
    <t xml:space="preserve">к решению Совета Логиновского сельского поселения Павлоградского муниципального  района Омской области от  №  "О бюджете Логиновского сельского поселения Павлоградского муниципального района Омской области на 2023 год и плановый период 2024 и 2025 годов
</t>
  </si>
  <si>
    <t>Проект Приложение 9</t>
  </si>
  <si>
    <t>20060</t>
  </si>
  <si>
    <t>Проект Приложение 1 к Решению Совета Логиновского сельского поселения Павлоградского муниципального района Омской области от 13.12.2022  № 162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</si>
  <si>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Проект Приложение 2 к Решению Совета Логиновского сельского поселения Павлоградского муниципального района Омской области от 13.12.2022  № 162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</si>
  <si>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Проект Приложение 3 к Решению Совета Логиновского сельского поселения Павлоградского муниципального района Омской области от 13.12.2022 № 162 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</si>
  <si>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 xml:space="preserve"> Проект Приложение 4 к Решению Совета Логиновского сельского поселения Павлоградского муниципального района Омской области от 13.12.2022  № 162 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</si>
  <si>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Проект Приложение 5 к Решению Совета Логиновского сельского поселения Павлоградского муниципального района Омской области от 13.12.2022 № 162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</si>
  <si>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 xml:space="preserve"> Проект Приложение 6 к Решению Совета Логиновского сельского поселения Павлоградского муниципального района Омской области от 13.12.2022  № 162  "О бюджете Логиновского сельского поселения Павлоградского муниципального района Омской области на 2023 год и на плановый период 2024 и 2025 годов"</t>
  </si>
  <si>
    <t>Проект Приложение 7 к Решению Совета Логиновского сельского поселения Павлоградского муниципального района Омской области от 13.12.2022  № 162  "О бюджете Логиновского сельского поселения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</si>
</sst>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65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95" zoomScaleNormal="95" workbookViewId="0">
      <selection activeCell="F1" sqref="F1:L5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88" t="s">
        <v>296</v>
      </c>
      <c r="G1" s="88"/>
      <c r="H1" s="88"/>
      <c r="I1" s="88"/>
      <c r="J1" s="88"/>
      <c r="K1" s="88"/>
      <c r="L1" s="88"/>
      <c r="M1" s="161"/>
    </row>
    <row r="2" spans="1:13" ht="11.25" customHeight="1" x14ac:dyDescent="0.25">
      <c r="A2" s="6"/>
      <c r="B2" s="6"/>
      <c r="C2" s="6"/>
      <c r="D2" s="6"/>
      <c r="E2" s="6"/>
      <c r="F2" s="88"/>
      <c r="G2" s="88"/>
      <c r="H2" s="88"/>
      <c r="I2" s="88"/>
      <c r="J2" s="88"/>
      <c r="K2" s="88"/>
      <c r="L2" s="88"/>
      <c r="M2" s="161"/>
    </row>
    <row r="3" spans="1:13" ht="9.75" customHeight="1" x14ac:dyDescent="0.25">
      <c r="A3" s="6"/>
      <c r="B3" s="6"/>
      <c r="C3" s="6"/>
      <c r="D3" s="6"/>
      <c r="E3" s="6"/>
      <c r="F3" s="88"/>
      <c r="G3" s="88"/>
      <c r="H3" s="88"/>
      <c r="I3" s="88"/>
      <c r="J3" s="88"/>
      <c r="K3" s="88"/>
      <c r="L3" s="88"/>
      <c r="M3" s="161"/>
    </row>
    <row r="4" spans="1:13" ht="10.5" customHeight="1" x14ac:dyDescent="0.25">
      <c r="A4" s="6"/>
      <c r="B4" s="6"/>
      <c r="C4" s="6"/>
      <c r="D4" s="6"/>
      <c r="E4" s="6"/>
      <c r="F4" s="88"/>
      <c r="G4" s="88"/>
      <c r="H4" s="88"/>
      <c r="I4" s="88"/>
      <c r="J4" s="88"/>
      <c r="K4" s="88"/>
      <c r="L4" s="88"/>
      <c r="M4" s="161"/>
    </row>
    <row r="5" spans="1:13" ht="12" customHeight="1" x14ac:dyDescent="0.25">
      <c r="A5" s="6"/>
      <c r="B5" s="6"/>
      <c r="C5" s="6"/>
      <c r="D5" s="6"/>
      <c r="E5" s="6"/>
      <c r="F5" s="88"/>
      <c r="G5" s="88"/>
      <c r="H5" s="88"/>
      <c r="I5" s="88"/>
      <c r="J5" s="88"/>
      <c r="K5" s="88"/>
      <c r="L5" s="88"/>
      <c r="M5" s="161"/>
    </row>
    <row r="6" spans="1:13" x14ac:dyDescent="0.25">
      <c r="A6" s="6"/>
      <c r="B6" s="6"/>
      <c r="C6" s="6"/>
      <c r="D6" s="6"/>
      <c r="E6" s="6"/>
      <c r="F6" s="16"/>
      <c r="G6" s="16"/>
      <c r="H6" s="16"/>
      <c r="I6" s="16"/>
      <c r="J6" s="16"/>
      <c r="K6" s="16"/>
      <c r="L6" s="16"/>
      <c r="M6" s="161"/>
    </row>
    <row r="7" spans="1:13" x14ac:dyDescent="0.25">
      <c r="A7" s="6"/>
      <c r="B7" s="6"/>
      <c r="C7" s="89" t="s">
        <v>259</v>
      </c>
      <c r="D7" s="89"/>
      <c r="E7" s="89"/>
      <c r="F7" s="89"/>
      <c r="G7" s="89"/>
      <c r="H7" s="89"/>
      <c r="I7" s="89"/>
      <c r="J7" s="89"/>
      <c r="K7" s="89"/>
      <c r="L7" s="16"/>
      <c r="M7" s="161"/>
    </row>
    <row r="8" spans="1:13" x14ac:dyDescent="0.25">
      <c r="A8" s="6"/>
      <c r="B8" s="6"/>
      <c r="C8" s="89"/>
      <c r="D8" s="89"/>
      <c r="E8" s="89"/>
      <c r="F8" s="89"/>
      <c r="G8" s="89"/>
      <c r="H8" s="89"/>
      <c r="I8" s="89"/>
      <c r="J8" s="89"/>
      <c r="K8" s="89"/>
      <c r="L8" s="16"/>
      <c r="M8" s="161"/>
    </row>
    <row r="9" spans="1:13" x14ac:dyDescent="0.25">
      <c r="A9" s="6"/>
      <c r="B9" s="6"/>
      <c r="C9" s="89"/>
      <c r="D9" s="89"/>
      <c r="E9" s="89"/>
      <c r="F9" s="89"/>
      <c r="G9" s="89"/>
      <c r="H9" s="89"/>
      <c r="I9" s="89"/>
      <c r="J9" s="89"/>
      <c r="K9" s="89"/>
      <c r="L9" s="6"/>
      <c r="M9" s="161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61"/>
    </row>
    <row r="11" spans="1:13" ht="15" customHeight="1" x14ac:dyDescent="0.25">
      <c r="A11" s="6"/>
      <c r="B11" s="83" t="s">
        <v>276</v>
      </c>
      <c r="C11" s="90" t="s">
        <v>277</v>
      </c>
      <c r="D11" s="91"/>
      <c r="E11" s="91"/>
      <c r="F11" s="91"/>
      <c r="G11" s="91"/>
      <c r="H11" s="91"/>
      <c r="I11" s="92"/>
      <c r="J11" s="90" t="s">
        <v>36</v>
      </c>
      <c r="K11" s="91"/>
      <c r="L11" s="92"/>
      <c r="M11" s="161"/>
    </row>
    <row r="12" spans="1:13" ht="24" customHeight="1" x14ac:dyDescent="0.25">
      <c r="A12" s="6"/>
      <c r="B12" s="84"/>
      <c r="C12" s="90" t="s">
        <v>248</v>
      </c>
      <c r="D12" s="91"/>
      <c r="E12" s="91"/>
      <c r="F12" s="91"/>
      <c r="G12" s="92"/>
      <c r="H12" s="90" t="s">
        <v>249</v>
      </c>
      <c r="I12" s="92"/>
      <c r="J12" s="86" t="s">
        <v>209</v>
      </c>
      <c r="K12" s="86" t="s">
        <v>244</v>
      </c>
      <c r="L12" s="86" t="s">
        <v>260</v>
      </c>
      <c r="M12" s="161"/>
    </row>
    <row r="13" spans="1:13" ht="134.25" customHeight="1" x14ac:dyDescent="0.25">
      <c r="A13" s="6"/>
      <c r="B13" s="85"/>
      <c r="C13" s="13" t="s">
        <v>252</v>
      </c>
      <c r="D13" s="13" t="s">
        <v>253</v>
      </c>
      <c r="E13" s="13" t="s">
        <v>254</v>
      </c>
      <c r="F13" s="13" t="s">
        <v>255</v>
      </c>
      <c r="G13" s="13" t="s">
        <v>256</v>
      </c>
      <c r="H13" s="63" t="s">
        <v>250</v>
      </c>
      <c r="I13" s="63" t="s">
        <v>251</v>
      </c>
      <c r="J13" s="87"/>
      <c r="K13" s="87"/>
      <c r="L13" s="87"/>
      <c r="M13" s="161"/>
    </row>
    <row r="14" spans="1:13" x14ac:dyDescent="0.25">
      <c r="A14" s="6"/>
      <c r="B14" s="25">
        <v>1</v>
      </c>
      <c r="C14" s="82">
        <v>2</v>
      </c>
      <c r="D14" s="82">
        <v>3</v>
      </c>
      <c r="E14" s="82">
        <v>4</v>
      </c>
      <c r="F14" s="82">
        <v>5</v>
      </c>
      <c r="G14" s="82">
        <v>6</v>
      </c>
      <c r="H14" s="82">
        <v>7</v>
      </c>
      <c r="I14" s="82">
        <v>8</v>
      </c>
      <c r="J14" s="82">
        <v>9</v>
      </c>
      <c r="K14" s="82">
        <v>10</v>
      </c>
      <c r="L14" s="82">
        <v>11</v>
      </c>
      <c r="M14" s="161"/>
    </row>
    <row r="15" spans="1:13" ht="27" customHeight="1" x14ac:dyDescent="0.25">
      <c r="A15" s="6"/>
      <c r="B15" s="162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8">
        <f>J16</f>
        <v>4271180</v>
      </c>
      <c r="K15" s="18">
        <f>K16</f>
        <v>4312320</v>
      </c>
      <c r="L15" s="18">
        <f>L16</f>
        <v>4322850</v>
      </c>
      <c r="M15" s="161"/>
    </row>
    <row r="16" spans="1:13" ht="19.5" customHeight="1" x14ac:dyDescent="0.25">
      <c r="A16" s="6"/>
      <c r="B16" s="162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8">
        <f>J17+J20+J30+J33+J41+J44+J48+J52</f>
        <v>4271180</v>
      </c>
      <c r="K16" s="18">
        <f>K17+K20+K30+K33+K41+K44+K48+K52</f>
        <v>4312320</v>
      </c>
      <c r="L16" s="18">
        <f>L17+L20+L30+L33+L41+L44+L48+L52</f>
        <v>4322850</v>
      </c>
      <c r="M16" s="161"/>
    </row>
    <row r="17" spans="1:14" ht="19.5" customHeight="1" x14ac:dyDescent="0.25">
      <c r="A17" s="6"/>
      <c r="B17" s="162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8">
        <f>SUM(J18+J19)</f>
        <v>169770</v>
      </c>
      <c r="K17" s="18">
        <f t="shared" ref="K17:L17" si="0">SUM(K18+K19)</f>
        <v>180630</v>
      </c>
      <c r="L17" s="18">
        <f t="shared" si="0"/>
        <v>191160</v>
      </c>
      <c r="M17" s="161"/>
    </row>
    <row r="18" spans="1:14" ht="98.25" customHeight="1" x14ac:dyDescent="0.25">
      <c r="A18" s="6"/>
      <c r="B18" s="27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8">
        <v>151080</v>
      </c>
      <c r="K18" s="18">
        <v>161190</v>
      </c>
      <c r="L18" s="18">
        <v>170880</v>
      </c>
      <c r="M18" s="161"/>
    </row>
    <row r="19" spans="1:14" ht="59.25" customHeight="1" x14ac:dyDescent="0.25">
      <c r="A19" s="6"/>
      <c r="B19" s="163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8">
        <v>18690</v>
      </c>
      <c r="K19" s="18">
        <v>19440</v>
      </c>
      <c r="L19" s="18">
        <v>20280</v>
      </c>
      <c r="M19" s="161"/>
    </row>
    <row r="20" spans="1:14" ht="49.5" customHeight="1" x14ac:dyDescent="0.25">
      <c r="A20" s="6"/>
      <c r="B20" s="162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8">
        <f>J21</f>
        <v>665410</v>
      </c>
      <c r="K20" s="18">
        <f>K21</f>
        <v>695690</v>
      </c>
      <c r="L20" s="18">
        <f>L21</f>
        <v>695690</v>
      </c>
      <c r="M20" s="161"/>
    </row>
    <row r="21" spans="1:14" ht="45.75" customHeight="1" x14ac:dyDescent="0.25">
      <c r="A21" s="6"/>
      <c r="B21" s="27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2">
        <f>J22+J24+J26+J28</f>
        <v>665410</v>
      </c>
      <c r="K21" s="62">
        <f>K22+K24+K26+K28</f>
        <v>695690</v>
      </c>
      <c r="L21" s="62">
        <f>L22+L24+L26+L28</f>
        <v>695690</v>
      </c>
      <c r="M21" s="161"/>
    </row>
    <row r="22" spans="1:14" ht="95.25" customHeight="1" x14ac:dyDescent="0.25">
      <c r="A22" s="6"/>
      <c r="B22" s="27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2">
        <f>J23</f>
        <v>297700</v>
      </c>
      <c r="K22" s="62">
        <f>K23</f>
        <v>306300</v>
      </c>
      <c r="L22" s="62">
        <f>L23</f>
        <v>306300</v>
      </c>
      <c r="M22" s="161"/>
    </row>
    <row r="23" spans="1:14" ht="147" customHeight="1" x14ac:dyDescent="0.25">
      <c r="A23" s="6"/>
      <c r="B23" s="27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2">
        <v>297700</v>
      </c>
      <c r="K23" s="62">
        <v>306300</v>
      </c>
      <c r="L23" s="62">
        <v>306300</v>
      </c>
      <c r="M23" s="161"/>
      <c r="N23" s="15"/>
    </row>
    <row r="24" spans="1:14" ht="127.5" customHeight="1" x14ac:dyDescent="0.25">
      <c r="A24" s="6"/>
      <c r="B24" s="27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2">
        <f>J25</f>
        <v>1670</v>
      </c>
      <c r="K24" s="62">
        <f>K25</f>
        <v>1770</v>
      </c>
      <c r="L24" s="62">
        <f>L25</f>
        <v>1770</v>
      </c>
      <c r="M24" s="161"/>
      <c r="N24" s="15"/>
    </row>
    <row r="25" spans="1:14" ht="162" customHeight="1" x14ac:dyDescent="0.25">
      <c r="A25" s="6"/>
      <c r="B25" s="27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2">
        <v>1670</v>
      </c>
      <c r="K25" s="62">
        <v>1770</v>
      </c>
      <c r="L25" s="62">
        <v>1770</v>
      </c>
      <c r="M25" s="161"/>
      <c r="N25" s="15"/>
    </row>
    <row r="26" spans="1:14" ht="104.25" customHeight="1" x14ac:dyDescent="0.25">
      <c r="A26" s="6"/>
      <c r="B26" s="27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2">
        <f>J27</f>
        <v>402930</v>
      </c>
      <c r="K26" s="62">
        <f>K27</f>
        <v>426930</v>
      </c>
      <c r="L26" s="62">
        <f>L27</f>
        <v>426930</v>
      </c>
      <c r="M26" s="161"/>
      <c r="N26" s="15"/>
    </row>
    <row r="27" spans="1:14" ht="153.75" customHeight="1" x14ac:dyDescent="0.25">
      <c r="A27" s="6"/>
      <c r="B27" s="27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2">
        <v>402930</v>
      </c>
      <c r="K27" s="62">
        <v>426930</v>
      </c>
      <c r="L27" s="62">
        <v>426930</v>
      </c>
      <c r="M27" s="161"/>
      <c r="N27" s="15"/>
    </row>
    <row r="28" spans="1:14" ht="96.75" customHeight="1" x14ac:dyDescent="0.25">
      <c r="A28" s="6"/>
      <c r="B28" s="27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2">
        <f>J29</f>
        <v>-36890</v>
      </c>
      <c r="K28" s="62">
        <f t="shared" ref="K28:L28" si="1">K29</f>
        <v>-39310</v>
      </c>
      <c r="L28" s="62">
        <f t="shared" si="1"/>
        <v>-39310</v>
      </c>
      <c r="M28" s="161"/>
      <c r="N28" s="15"/>
    </row>
    <row r="29" spans="1:14" ht="150.75" customHeight="1" x14ac:dyDescent="0.25">
      <c r="A29" s="6"/>
      <c r="B29" s="27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2">
        <v>-36890</v>
      </c>
      <c r="K29" s="62">
        <v>-39310</v>
      </c>
      <c r="L29" s="62">
        <v>-39310</v>
      </c>
      <c r="M29" s="161"/>
      <c r="N29" s="15"/>
    </row>
    <row r="30" spans="1:14" ht="24" customHeight="1" x14ac:dyDescent="0.25">
      <c r="A30" s="6"/>
      <c r="B30" s="162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2">
        <f>J31</f>
        <v>3000</v>
      </c>
      <c r="K30" s="62">
        <f>K31</f>
        <v>3000</v>
      </c>
      <c r="L30" s="62">
        <f>L31</f>
        <v>3000</v>
      </c>
      <c r="M30" s="161"/>
    </row>
    <row r="31" spans="1:14" ht="24.75" customHeight="1" x14ac:dyDescent="0.25">
      <c r="A31" s="6"/>
      <c r="B31" s="162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2">
        <f t="shared" ref="J31:K31" si="2">SUM(J32)</f>
        <v>3000</v>
      </c>
      <c r="K31" s="62">
        <f t="shared" si="2"/>
        <v>3000</v>
      </c>
      <c r="L31" s="62">
        <f>SUM(L32)</f>
        <v>3000</v>
      </c>
      <c r="M31" s="161"/>
    </row>
    <row r="32" spans="1:14" ht="23.25" customHeight="1" x14ac:dyDescent="0.25">
      <c r="A32" s="6"/>
      <c r="B32" s="162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2">
        <v>3000</v>
      </c>
      <c r="K32" s="62">
        <v>3000</v>
      </c>
      <c r="L32" s="62">
        <v>3000</v>
      </c>
      <c r="M32" s="161"/>
    </row>
    <row r="33" spans="1:13" ht="29.25" customHeight="1" x14ac:dyDescent="0.25">
      <c r="A33" s="6"/>
      <c r="B33" s="162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2">
        <f>SUM(J36+J35)</f>
        <v>1068000</v>
      </c>
      <c r="K33" s="62">
        <f>SUM(K36+K35)</f>
        <v>1068000</v>
      </c>
      <c r="L33" s="62">
        <f>SUM(L36+L35)</f>
        <v>1068000</v>
      </c>
      <c r="M33" s="161"/>
    </row>
    <row r="34" spans="1:13" ht="26.25" customHeight="1" x14ac:dyDescent="0.25">
      <c r="A34" s="6"/>
      <c r="B34" s="162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2">
        <f>SUM(J35)</f>
        <v>38000</v>
      </c>
      <c r="K34" s="62">
        <f>SUM(K35)</f>
        <v>38000</v>
      </c>
      <c r="L34" s="62">
        <f>SUM(L35)</f>
        <v>38000</v>
      </c>
      <c r="M34" s="161"/>
    </row>
    <row r="35" spans="1:13" ht="69" customHeight="1" x14ac:dyDescent="0.25">
      <c r="A35" s="6"/>
      <c r="B35" s="27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2">
        <v>38000</v>
      </c>
      <c r="K35" s="62">
        <v>38000</v>
      </c>
      <c r="L35" s="62">
        <v>38000</v>
      </c>
      <c r="M35" s="161"/>
    </row>
    <row r="36" spans="1:13" ht="18" customHeight="1" x14ac:dyDescent="0.25">
      <c r="A36" s="6"/>
      <c r="B36" s="162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2">
        <f>SUM(J39+J37)</f>
        <v>1030000</v>
      </c>
      <c r="K36" s="62">
        <f>SUM(K39+K37)</f>
        <v>1030000</v>
      </c>
      <c r="L36" s="62">
        <f>SUM(L39+L37)</f>
        <v>1030000</v>
      </c>
      <c r="M36" s="161"/>
    </row>
    <row r="37" spans="1:13" ht="23.25" customHeight="1" x14ac:dyDescent="0.25">
      <c r="A37" s="6"/>
      <c r="B37" s="162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2">
        <f>SUM(J38)</f>
        <v>120000</v>
      </c>
      <c r="K37" s="62">
        <f>SUM(K38)</f>
        <v>120000</v>
      </c>
      <c r="L37" s="62">
        <f>SUM(L38)</f>
        <v>120000</v>
      </c>
      <c r="M37" s="161"/>
    </row>
    <row r="38" spans="1:13" ht="54.75" customHeight="1" x14ac:dyDescent="0.25">
      <c r="A38" s="6"/>
      <c r="B38" s="27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2">
        <v>120000</v>
      </c>
      <c r="K38" s="62">
        <v>120000</v>
      </c>
      <c r="L38" s="62">
        <v>120000</v>
      </c>
      <c r="M38" s="161"/>
    </row>
    <row r="39" spans="1:13" ht="24.75" customHeight="1" x14ac:dyDescent="0.25">
      <c r="A39" s="6"/>
      <c r="B39" s="162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2">
        <f>J40</f>
        <v>910000</v>
      </c>
      <c r="K39" s="62">
        <f>K40</f>
        <v>910000</v>
      </c>
      <c r="L39" s="62">
        <f>L40</f>
        <v>910000</v>
      </c>
      <c r="M39" s="161"/>
    </row>
    <row r="40" spans="1:13" ht="56.25" customHeight="1" x14ac:dyDescent="0.25">
      <c r="A40" s="6"/>
      <c r="B40" s="27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2">
        <v>910000</v>
      </c>
      <c r="K40" s="62">
        <v>910000</v>
      </c>
      <c r="L40" s="62">
        <v>910000</v>
      </c>
      <c r="M40" s="161"/>
    </row>
    <row r="41" spans="1:13" ht="21.75" customHeight="1" x14ac:dyDescent="0.25">
      <c r="A41" s="6"/>
      <c r="B41" s="27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2">
        <f>J42</f>
        <v>5000</v>
      </c>
      <c r="K41" s="62">
        <f>K42</f>
        <v>5000</v>
      </c>
      <c r="L41" s="62">
        <f>L42</f>
        <v>5000</v>
      </c>
      <c r="M41" s="161"/>
    </row>
    <row r="42" spans="1:13" ht="63" customHeight="1" x14ac:dyDescent="0.25">
      <c r="A42" s="6"/>
      <c r="B42" s="27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2">
        <f>SUM(J43)</f>
        <v>5000</v>
      </c>
      <c r="K42" s="62">
        <f>SUM(K43)</f>
        <v>5000</v>
      </c>
      <c r="L42" s="62">
        <f>SUM(L43)</f>
        <v>5000</v>
      </c>
      <c r="M42" s="161"/>
    </row>
    <row r="43" spans="1:13" ht="96.75" customHeight="1" x14ac:dyDescent="0.25">
      <c r="A43" s="6"/>
      <c r="B43" s="27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2">
        <v>5000</v>
      </c>
      <c r="K43" s="62">
        <v>5000</v>
      </c>
      <c r="L43" s="62">
        <v>5000</v>
      </c>
      <c r="M43" s="161"/>
    </row>
    <row r="44" spans="1:13" ht="55.5" customHeight="1" x14ac:dyDescent="0.25">
      <c r="A44" s="6"/>
      <c r="B44" s="27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2">
        <f>J45</f>
        <v>2300000</v>
      </c>
      <c r="K44" s="62">
        <f>K45</f>
        <v>2300000</v>
      </c>
      <c r="L44" s="62">
        <f>L45</f>
        <v>2300000</v>
      </c>
      <c r="M44" s="161"/>
    </row>
    <row r="45" spans="1:13" ht="118.5" customHeight="1" x14ac:dyDescent="0.25">
      <c r="A45" s="6"/>
      <c r="B45" s="26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2">
        <f>SUM(J47)</f>
        <v>2300000</v>
      </c>
      <c r="K45" s="62">
        <f>SUM(K47)</f>
        <v>2300000</v>
      </c>
      <c r="L45" s="62">
        <f>SUM(L47)</f>
        <v>2300000</v>
      </c>
      <c r="M45" s="161"/>
    </row>
    <row r="46" spans="1:13" s="46" customFormat="1" ht="109.5" customHeight="1" x14ac:dyDescent="0.25">
      <c r="A46" s="6"/>
      <c r="B46" s="26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2">
        <f>J47</f>
        <v>2300000</v>
      </c>
      <c r="K46" s="62">
        <f t="shared" ref="K46:L46" si="3">K47</f>
        <v>2300000</v>
      </c>
      <c r="L46" s="62">
        <f t="shared" si="3"/>
        <v>2300000</v>
      </c>
      <c r="M46" s="161"/>
    </row>
    <row r="47" spans="1:13" ht="96.75" customHeight="1" x14ac:dyDescent="0.25">
      <c r="A47" s="6"/>
      <c r="B47" s="27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8">
        <v>2300000</v>
      </c>
      <c r="K47" s="18">
        <v>2300000</v>
      </c>
      <c r="L47" s="18">
        <v>2300000</v>
      </c>
      <c r="M47" s="161"/>
    </row>
    <row r="48" spans="1:13" ht="43.5" customHeight="1" x14ac:dyDescent="0.25">
      <c r="A48" s="6"/>
      <c r="B48" s="27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8">
        <f t="shared" ref="J48:L49" si="4">J49</f>
        <v>40000</v>
      </c>
      <c r="K48" s="18">
        <f t="shared" si="4"/>
        <v>40000</v>
      </c>
      <c r="L48" s="18">
        <f t="shared" si="4"/>
        <v>40000</v>
      </c>
      <c r="M48" s="161"/>
    </row>
    <row r="49" spans="1:13" ht="21" customHeight="1" x14ac:dyDescent="0.25">
      <c r="A49" s="6"/>
      <c r="B49" s="27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8">
        <f t="shared" si="4"/>
        <v>40000</v>
      </c>
      <c r="K49" s="18">
        <f t="shared" si="4"/>
        <v>40000</v>
      </c>
      <c r="L49" s="18">
        <f t="shared" si="4"/>
        <v>40000</v>
      </c>
      <c r="M49" s="161"/>
    </row>
    <row r="50" spans="1:13" ht="31.5" customHeight="1" x14ac:dyDescent="0.25">
      <c r="A50" s="6"/>
      <c r="B50" s="27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8">
        <f>SUM(J51)</f>
        <v>40000</v>
      </c>
      <c r="K50" s="18">
        <f>SUM(K51)</f>
        <v>40000</v>
      </c>
      <c r="L50" s="18">
        <f>SUM(L51)</f>
        <v>40000</v>
      </c>
      <c r="M50" s="161"/>
    </row>
    <row r="51" spans="1:13" ht="53.25" customHeight="1" x14ac:dyDescent="0.25">
      <c r="A51" s="6"/>
      <c r="B51" s="27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8">
        <v>40000</v>
      </c>
      <c r="K51" s="18">
        <v>40000</v>
      </c>
      <c r="L51" s="18">
        <v>40000</v>
      </c>
      <c r="M51" s="161"/>
    </row>
    <row r="52" spans="1:13" ht="40.5" customHeight="1" x14ac:dyDescent="0.25">
      <c r="A52" s="6"/>
      <c r="B52" s="27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8">
        <f>J53</f>
        <v>20000</v>
      </c>
      <c r="K52" s="18">
        <f>K53</f>
        <v>20000</v>
      </c>
      <c r="L52" s="18">
        <f>L53</f>
        <v>20000</v>
      </c>
      <c r="M52" s="161"/>
    </row>
    <row r="53" spans="1:13" ht="47.25" customHeight="1" x14ac:dyDescent="0.25">
      <c r="A53" s="6"/>
      <c r="B53" s="27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164">
        <f>J54</f>
        <v>20000</v>
      </c>
      <c r="K53" s="164">
        <f t="shared" ref="K53:L53" si="5">K54</f>
        <v>20000</v>
      </c>
      <c r="L53" s="164">
        <f t="shared" si="5"/>
        <v>20000</v>
      </c>
      <c r="M53" s="161"/>
    </row>
    <row r="54" spans="1:13" ht="69.75" customHeight="1" x14ac:dyDescent="0.25">
      <c r="A54" s="6"/>
      <c r="B54" s="27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8">
        <v>20000</v>
      </c>
      <c r="K54" s="18">
        <v>20000</v>
      </c>
      <c r="L54" s="18">
        <v>20000</v>
      </c>
      <c r="M54" s="161"/>
    </row>
    <row r="55" spans="1:13" ht="77.25" customHeight="1" x14ac:dyDescent="0.25">
      <c r="A55" s="6"/>
      <c r="B55" s="27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8">
        <v>20000</v>
      </c>
      <c r="K55" s="18">
        <v>20000</v>
      </c>
      <c r="L55" s="18">
        <v>20000</v>
      </c>
      <c r="M55" s="161"/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2"/>
  <sheetViews>
    <sheetView zoomScale="95" zoomScaleNormal="95" workbookViewId="0">
      <selection activeCell="L12" sqref="L12:L13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88" t="s">
        <v>297</v>
      </c>
      <c r="G1" s="88"/>
      <c r="H1" s="88"/>
      <c r="I1" s="88"/>
      <c r="J1" s="88"/>
      <c r="K1" s="88"/>
      <c r="L1" s="88"/>
    </row>
    <row r="2" spans="2:12" x14ac:dyDescent="0.25">
      <c r="B2" s="6"/>
      <c r="C2" s="6"/>
      <c r="D2" s="6"/>
      <c r="E2" s="6"/>
      <c r="F2" s="88"/>
      <c r="G2" s="88"/>
      <c r="H2" s="88"/>
      <c r="I2" s="88"/>
      <c r="J2" s="88"/>
      <c r="K2" s="88"/>
      <c r="L2" s="88"/>
    </row>
    <row r="3" spans="2:12" x14ac:dyDescent="0.25">
      <c r="B3" s="6"/>
      <c r="C3" s="6"/>
      <c r="D3" s="6"/>
      <c r="E3" s="6"/>
      <c r="F3" s="88"/>
      <c r="G3" s="88"/>
      <c r="H3" s="88"/>
      <c r="I3" s="88"/>
      <c r="J3" s="88"/>
      <c r="K3" s="88"/>
      <c r="L3" s="88"/>
    </row>
    <row r="4" spans="2:12" x14ac:dyDescent="0.25">
      <c r="B4" s="6"/>
      <c r="C4" s="6"/>
      <c r="D4" s="6"/>
      <c r="E4" s="6"/>
      <c r="F4" s="88"/>
      <c r="G4" s="88"/>
      <c r="H4" s="88"/>
      <c r="I4" s="88"/>
      <c r="J4" s="88"/>
      <c r="K4" s="88"/>
      <c r="L4" s="88"/>
    </row>
    <row r="5" spans="2:12" ht="6" customHeight="1" x14ac:dyDescent="0.25">
      <c r="B5" s="6"/>
      <c r="C5" s="6"/>
      <c r="D5" s="6"/>
      <c r="E5" s="6"/>
      <c r="F5" s="88"/>
      <c r="G5" s="88"/>
      <c r="H5" s="88"/>
      <c r="I5" s="88"/>
      <c r="J5" s="88"/>
      <c r="K5" s="88"/>
      <c r="L5" s="88"/>
    </row>
    <row r="6" spans="2:12" x14ac:dyDescent="0.25">
      <c r="B6" s="6"/>
      <c r="C6" s="6"/>
      <c r="D6" s="6"/>
      <c r="E6" s="6"/>
      <c r="F6" s="16"/>
      <c r="G6" s="16"/>
      <c r="H6" s="16"/>
      <c r="I6" s="16"/>
      <c r="J6" s="16"/>
      <c r="K6" s="16"/>
      <c r="L6" s="16"/>
    </row>
    <row r="7" spans="2:12" ht="15" customHeight="1" x14ac:dyDescent="0.25">
      <c r="B7" s="93" t="s">
        <v>272</v>
      </c>
      <c r="C7" s="94"/>
      <c r="D7" s="94"/>
      <c r="E7" s="94"/>
      <c r="F7" s="94"/>
      <c r="G7" s="94"/>
      <c r="H7" s="94"/>
      <c r="I7" s="94"/>
      <c r="J7" s="94"/>
      <c r="K7" s="94"/>
      <c r="L7" s="16"/>
    </row>
    <row r="8" spans="2:12" ht="14.25" customHeight="1" x14ac:dyDescent="0.25">
      <c r="B8" s="94"/>
      <c r="C8" s="94"/>
      <c r="D8" s="94"/>
      <c r="E8" s="94"/>
      <c r="F8" s="94"/>
      <c r="G8" s="94"/>
      <c r="H8" s="94"/>
      <c r="I8" s="94"/>
      <c r="J8" s="94"/>
      <c r="K8" s="94"/>
      <c r="L8" s="16"/>
    </row>
    <row r="9" spans="2:12" ht="15" hidden="1" customHeight="1" x14ac:dyDescent="0.25">
      <c r="B9" s="94"/>
      <c r="C9" s="94"/>
      <c r="D9" s="94"/>
      <c r="E9" s="94"/>
      <c r="F9" s="94"/>
      <c r="G9" s="94"/>
      <c r="H9" s="94"/>
      <c r="I9" s="94"/>
      <c r="J9" s="94"/>
      <c r="K9" s="94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83" t="s">
        <v>278</v>
      </c>
      <c r="C11" s="90" t="s">
        <v>279</v>
      </c>
      <c r="D11" s="91"/>
      <c r="E11" s="91"/>
      <c r="F11" s="91"/>
      <c r="G11" s="91"/>
      <c r="H11" s="91"/>
      <c r="I11" s="92"/>
      <c r="J11" s="90" t="s">
        <v>36</v>
      </c>
      <c r="K11" s="91"/>
      <c r="L11" s="92"/>
    </row>
    <row r="12" spans="2:12" x14ac:dyDescent="0.25">
      <c r="B12" s="84"/>
      <c r="C12" s="90" t="s">
        <v>248</v>
      </c>
      <c r="D12" s="91"/>
      <c r="E12" s="91"/>
      <c r="F12" s="91"/>
      <c r="G12" s="92"/>
      <c r="H12" s="90" t="s">
        <v>249</v>
      </c>
      <c r="I12" s="92"/>
      <c r="J12" s="86" t="s">
        <v>209</v>
      </c>
      <c r="K12" s="86" t="s">
        <v>244</v>
      </c>
      <c r="L12" s="86" t="s">
        <v>260</v>
      </c>
    </row>
    <row r="13" spans="2:12" ht="140.25" customHeight="1" x14ac:dyDescent="0.25">
      <c r="B13" s="85"/>
      <c r="C13" s="61" t="s">
        <v>252</v>
      </c>
      <c r="D13" s="61" t="s">
        <v>253</v>
      </c>
      <c r="E13" s="61" t="s">
        <v>254</v>
      </c>
      <c r="F13" s="61" t="s">
        <v>255</v>
      </c>
      <c r="G13" s="61" t="s">
        <v>256</v>
      </c>
      <c r="H13" s="63" t="s">
        <v>280</v>
      </c>
      <c r="I13" s="63" t="s">
        <v>281</v>
      </c>
      <c r="J13" s="87"/>
      <c r="K13" s="87"/>
      <c r="L13" s="87"/>
    </row>
    <row r="14" spans="2:12" x14ac:dyDescent="0.25">
      <c r="B14" s="17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7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8">
        <f>J16</f>
        <v>4250921.63</v>
      </c>
      <c r="K15" s="18">
        <f>K16</f>
        <v>3413251.53</v>
      </c>
      <c r="L15" s="18">
        <f>L16</f>
        <v>3402444.65</v>
      </c>
    </row>
    <row r="16" spans="2:12" ht="45.75" customHeight="1" x14ac:dyDescent="0.25">
      <c r="B16" s="47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8">
        <f>J17+J20</f>
        <v>4250921.63</v>
      </c>
      <c r="K16" s="18">
        <f>K17+K20</f>
        <v>3413251.53</v>
      </c>
      <c r="L16" s="18">
        <f>L17+L20</f>
        <v>3402444.65</v>
      </c>
    </row>
    <row r="17" spans="2:12" ht="29.25" customHeight="1" x14ac:dyDescent="0.25">
      <c r="B17" s="47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8">
        <f>J18</f>
        <v>4090771.63</v>
      </c>
      <c r="K17" s="18">
        <f t="shared" ref="K17:L17" si="0">K18</f>
        <v>3245670.53</v>
      </c>
      <c r="L17" s="18">
        <f t="shared" si="0"/>
        <v>3228760.65</v>
      </c>
    </row>
    <row r="18" spans="2:12" ht="31.5" customHeight="1" x14ac:dyDescent="0.25">
      <c r="B18" s="47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8">
        <f>J19</f>
        <v>4090771.63</v>
      </c>
      <c r="K18" s="18">
        <f>K19</f>
        <v>3245670.53</v>
      </c>
      <c r="L18" s="18">
        <f>L19</f>
        <v>3228760.65</v>
      </c>
    </row>
    <row r="19" spans="2:12" ht="47.25" customHeight="1" x14ac:dyDescent="0.25">
      <c r="B19" s="47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8">
        <v>4090771.63</v>
      </c>
      <c r="K19" s="18">
        <v>3245670.53</v>
      </c>
      <c r="L19" s="18">
        <v>3228760.65</v>
      </c>
    </row>
    <row r="20" spans="2:12" ht="33" customHeight="1" x14ac:dyDescent="0.25">
      <c r="B20" s="47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8">
        <f>J21</f>
        <v>160150</v>
      </c>
      <c r="K20" s="18">
        <f>K21</f>
        <v>167581</v>
      </c>
      <c r="L20" s="18">
        <f>L21</f>
        <v>173684</v>
      </c>
    </row>
    <row r="21" spans="2:12" ht="57.75" customHeight="1" x14ac:dyDescent="0.25">
      <c r="B21" s="47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8">
        <f>SUM(J22)</f>
        <v>160150</v>
      </c>
      <c r="K21" s="18">
        <f>SUM(K22)</f>
        <v>167581</v>
      </c>
      <c r="L21" s="18">
        <f>SUM(L22)</f>
        <v>173684</v>
      </c>
    </row>
    <row r="22" spans="2:12" ht="59.25" customHeight="1" x14ac:dyDescent="0.25">
      <c r="B22" s="47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8">
        <v>160150</v>
      </c>
      <c r="K22" s="18">
        <v>167581</v>
      </c>
      <c r="L22" s="18">
        <v>173684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workbookViewId="0">
      <selection activeCell="I15" sqref="I15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88" t="s">
        <v>298</v>
      </c>
      <c r="G1" s="88"/>
      <c r="H1" s="88"/>
      <c r="I1" s="88"/>
      <c r="J1" s="88"/>
    </row>
    <row r="2" spans="2:10" ht="8.25" customHeight="1" x14ac:dyDescent="0.25">
      <c r="B2" s="6"/>
      <c r="C2" s="6"/>
      <c r="D2" s="6"/>
      <c r="E2" s="6"/>
      <c r="F2" s="88"/>
      <c r="G2" s="88"/>
      <c r="H2" s="88"/>
      <c r="I2" s="88"/>
      <c r="J2" s="88"/>
    </row>
    <row r="3" spans="2:10" ht="6.75" customHeight="1" x14ac:dyDescent="0.25">
      <c r="B3" s="6"/>
      <c r="C3" s="6"/>
      <c r="D3" s="6"/>
      <c r="E3" s="6"/>
      <c r="F3" s="88"/>
      <c r="G3" s="88"/>
      <c r="H3" s="88"/>
      <c r="I3" s="88"/>
      <c r="J3" s="88"/>
    </row>
    <row r="4" spans="2:10" ht="10.5" customHeight="1" x14ac:dyDescent="0.25">
      <c r="B4" s="6"/>
      <c r="C4" s="6"/>
      <c r="D4" s="6"/>
      <c r="E4" s="6"/>
      <c r="F4" s="88"/>
      <c r="G4" s="88"/>
      <c r="H4" s="88"/>
      <c r="I4" s="88"/>
      <c r="J4" s="88"/>
    </row>
    <row r="5" spans="2:10" ht="7.5" customHeight="1" x14ac:dyDescent="0.25">
      <c r="B5" s="6"/>
      <c r="C5" s="6"/>
      <c r="D5" s="6"/>
      <c r="E5" s="6"/>
      <c r="F5" s="88"/>
      <c r="G5" s="88"/>
      <c r="H5" s="88"/>
      <c r="I5" s="88"/>
      <c r="J5" s="88"/>
    </row>
    <row r="6" spans="2:10" ht="3.75" customHeight="1" x14ac:dyDescent="0.25">
      <c r="B6" s="6"/>
      <c r="C6" s="6"/>
      <c r="D6" s="6"/>
      <c r="E6" s="6"/>
      <c r="F6" s="88"/>
      <c r="G6" s="88"/>
      <c r="H6" s="88"/>
      <c r="I6" s="88"/>
      <c r="J6" s="88"/>
    </row>
    <row r="7" spans="2:10" ht="6.75" customHeight="1" x14ac:dyDescent="0.25">
      <c r="B7" s="6"/>
      <c r="C7" s="6"/>
      <c r="D7" s="6"/>
      <c r="E7" s="6"/>
      <c r="F7" s="88"/>
      <c r="G7" s="88"/>
      <c r="H7" s="88"/>
      <c r="I7" s="88"/>
      <c r="J7" s="88"/>
    </row>
    <row r="8" spans="2:10" ht="9" customHeight="1" x14ac:dyDescent="0.25">
      <c r="B8" s="6"/>
      <c r="C8" s="6"/>
      <c r="D8" s="6"/>
      <c r="E8" s="6"/>
      <c r="F8" s="88"/>
      <c r="G8" s="88"/>
      <c r="H8" s="88"/>
      <c r="I8" s="88"/>
      <c r="J8" s="88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93" t="s">
        <v>271</v>
      </c>
      <c r="C10" s="93"/>
      <c r="D10" s="93"/>
      <c r="E10" s="93"/>
      <c r="F10" s="93"/>
      <c r="G10" s="93"/>
      <c r="H10" s="93"/>
      <c r="I10" s="93"/>
      <c r="J10" s="93"/>
    </row>
    <row r="11" spans="2:10" ht="13.5" customHeight="1" x14ac:dyDescent="0.25">
      <c r="B11" s="93"/>
      <c r="C11" s="93"/>
      <c r="D11" s="93"/>
      <c r="E11" s="93"/>
      <c r="F11" s="93"/>
      <c r="G11" s="93"/>
      <c r="H11" s="93"/>
      <c r="I11" s="93"/>
      <c r="J11" s="93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02" t="s">
        <v>79</v>
      </c>
      <c r="C13" s="98" t="s">
        <v>82</v>
      </c>
      <c r="D13" s="99"/>
      <c r="E13" s="90" t="s">
        <v>36</v>
      </c>
      <c r="F13" s="91"/>
      <c r="G13" s="91"/>
      <c r="H13" s="91"/>
      <c r="I13" s="91"/>
      <c r="J13" s="92"/>
    </row>
    <row r="14" spans="2:10" ht="27.75" customHeight="1" x14ac:dyDescent="0.25">
      <c r="B14" s="103"/>
      <c r="C14" s="100"/>
      <c r="D14" s="101"/>
      <c r="E14" s="90" t="s">
        <v>209</v>
      </c>
      <c r="F14" s="92"/>
      <c r="G14" s="90" t="s">
        <v>244</v>
      </c>
      <c r="H14" s="92"/>
      <c r="I14" s="90" t="s">
        <v>260</v>
      </c>
      <c r="J14" s="92"/>
    </row>
    <row r="15" spans="2:10" ht="75" customHeight="1" x14ac:dyDescent="0.25">
      <c r="B15" s="104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7">
        <v>1</v>
      </c>
      <c r="C16" s="17">
        <v>2</v>
      </c>
      <c r="D16" s="17">
        <v>3</v>
      </c>
      <c r="E16" s="17">
        <v>4</v>
      </c>
      <c r="F16" s="17">
        <v>5</v>
      </c>
      <c r="G16" s="17">
        <v>6</v>
      </c>
      <c r="H16" s="17">
        <v>7</v>
      </c>
      <c r="I16" s="17">
        <v>8</v>
      </c>
      <c r="J16" s="17">
        <v>9</v>
      </c>
    </row>
    <row r="17" spans="2:10" x14ac:dyDescent="0.25">
      <c r="B17" s="22" t="s">
        <v>85</v>
      </c>
      <c r="C17" s="4" t="s">
        <v>8</v>
      </c>
      <c r="D17" s="4" t="s">
        <v>40</v>
      </c>
      <c r="E17" s="39">
        <f>SUM(E18+E19+E20+E21)</f>
        <v>4441521.95</v>
      </c>
      <c r="F17" s="39">
        <v>0</v>
      </c>
      <c r="G17" s="39">
        <f t="shared" ref="G17:I17" si="0">SUM(G18+G19+G20+G21)</f>
        <v>3967986.37</v>
      </c>
      <c r="H17" s="39">
        <v>0</v>
      </c>
      <c r="I17" s="39">
        <f t="shared" si="0"/>
        <v>3976520</v>
      </c>
      <c r="J17" s="39">
        <v>0</v>
      </c>
    </row>
    <row r="18" spans="2:10" ht="43.5" customHeight="1" x14ac:dyDescent="0.25">
      <c r="B18" s="22" t="s">
        <v>86</v>
      </c>
      <c r="C18" s="4" t="s">
        <v>8</v>
      </c>
      <c r="D18" s="4" t="s">
        <v>22</v>
      </c>
      <c r="E18" s="39">
        <v>750000</v>
      </c>
      <c r="F18" s="39">
        <v>0</v>
      </c>
      <c r="G18" s="39">
        <v>634000</v>
      </c>
      <c r="H18" s="39">
        <v>0</v>
      </c>
      <c r="I18" s="39">
        <v>634000</v>
      </c>
      <c r="J18" s="39">
        <v>0</v>
      </c>
    </row>
    <row r="19" spans="2:10" ht="56.25" customHeight="1" x14ac:dyDescent="0.25">
      <c r="B19" s="22" t="s">
        <v>87</v>
      </c>
      <c r="C19" s="4" t="s">
        <v>8</v>
      </c>
      <c r="D19" s="4" t="s">
        <v>6</v>
      </c>
      <c r="E19" s="39">
        <v>2398800</v>
      </c>
      <c r="F19" s="39">
        <v>0</v>
      </c>
      <c r="G19" s="39">
        <v>2264200</v>
      </c>
      <c r="H19" s="39">
        <v>0</v>
      </c>
      <c r="I19" s="39">
        <v>2264200</v>
      </c>
      <c r="J19" s="39">
        <v>0</v>
      </c>
    </row>
    <row r="20" spans="2:10" x14ac:dyDescent="0.25">
      <c r="B20" s="22" t="s">
        <v>89</v>
      </c>
      <c r="C20" s="4" t="s">
        <v>8</v>
      </c>
      <c r="D20" s="4" t="s">
        <v>11</v>
      </c>
      <c r="E20" s="39">
        <v>30000</v>
      </c>
      <c r="F20" s="39">
        <v>0</v>
      </c>
      <c r="G20" s="39">
        <v>30000</v>
      </c>
      <c r="H20" s="39">
        <v>0</v>
      </c>
      <c r="I20" s="39">
        <v>30000</v>
      </c>
      <c r="J20" s="39">
        <v>0</v>
      </c>
    </row>
    <row r="21" spans="2:10" ht="16.5" customHeight="1" x14ac:dyDescent="0.25">
      <c r="B21" s="22" t="s">
        <v>90</v>
      </c>
      <c r="C21" s="4" t="s">
        <v>8</v>
      </c>
      <c r="D21" s="4" t="s">
        <v>19</v>
      </c>
      <c r="E21" s="39">
        <v>1262721.95</v>
      </c>
      <c r="F21" s="39">
        <v>0</v>
      </c>
      <c r="G21" s="39">
        <v>1039786.37</v>
      </c>
      <c r="H21" s="39">
        <v>0</v>
      </c>
      <c r="I21" s="39">
        <v>1048320</v>
      </c>
      <c r="J21" s="39">
        <v>0</v>
      </c>
    </row>
    <row r="22" spans="2:10" ht="17.25" customHeight="1" x14ac:dyDescent="0.25">
      <c r="B22" s="22" t="s">
        <v>91</v>
      </c>
      <c r="C22" s="4" t="s">
        <v>22</v>
      </c>
      <c r="D22" s="4" t="s">
        <v>40</v>
      </c>
      <c r="E22" s="39">
        <f t="shared" ref="E22:J22" si="1">E23</f>
        <v>160150</v>
      </c>
      <c r="F22" s="39">
        <f t="shared" si="1"/>
        <v>160150</v>
      </c>
      <c r="G22" s="39">
        <f t="shared" si="1"/>
        <v>167581</v>
      </c>
      <c r="H22" s="39">
        <f t="shared" si="1"/>
        <v>167581</v>
      </c>
      <c r="I22" s="39">
        <f t="shared" si="1"/>
        <v>173684</v>
      </c>
      <c r="J22" s="39">
        <f t="shared" si="1"/>
        <v>173684</v>
      </c>
    </row>
    <row r="23" spans="2:10" ht="21.75" customHeight="1" x14ac:dyDescent="0.25">
      <c r="B23" s="22" t="s">
        <v>92</v>
      </c>
      <c r="C23" s="4" t="s">
        <v>22</v>
      </c>
      <c r="D23" s="4" t="s">
        <v>43</v>
      </c>
      <c r="E23" s="39">
        <v>160150</v>
      </c>
      <c r="F23" s="39">
        <v>160150</v>
      </c>
      <c r="G23" s="39">
        <v>167581</v>
      </c>
      <c r="H23" s="39">
        <v>167581</v>
      </c>
      <c r="I23" s="39">
        <v>173684</v>
      </c>
      <c r="J23" s="39">
        <v>173684</v>
      </c>
    </row>
    <row r="24" spans="2:10" ht="30.75" customHeight="1" x14ac:dyDescent="0.25">
      <c r="B24" s="22" t="s">
        <v>93</v>
      </c>
      <c r="C24" s="4" t="s">
        <v>43</v>
      </c>
      <c r="D24" s="4" t="s">
        <v>40</v>
      </c>
      <c r="E24" s="39">
        <f>E25+E26</f>
        <v>40000</v>
      </c>
      <c r="F24" s="39">
        <f t="shared" ref="F24:I24" si="2">F25+F26</f>
        <v>0</v>
      </c>
      <c r="G24" s="39">
        <f t="shared" si="2"/>
        <v>40000</v>
      </c>
      <c r="H24" s="39">
        <f t="shared" si="2"/>
        <v>0</v>
      </c>
      <c r="I24" s="39">
        <f t="shared" si="2"/>
        <v>40000</v>
      </c>
      <c r="J24" s="39">
        <f t="shared" ref="J24" si="3">J25</f>
        <v>0</v>
      </c>
    </row>
    <row r="25" spans="2:10" ht="46.5" customHeight="1" x14ac:dyDescent="0.25">
      <c r="B25" s="44" t="s">
        <v>222</v>
      </c>
      <c r="C25" s="4" t="s">
        <v>43</v>
      </c>
      <c r="D25" s="4" t="s">
        <v>14</v>
      </c>
      <c r="E25" s="39">
        <v>20000</v>
      </c>
      <c r="F25" s="39">
        <v>0</v>
      </c>
      <c r="G25" s="39">
        <v>20000</v>
      </c>
      <c r="H25" s="39">
        <v>0</v>
      </c>
      <c r="I25" s="39">
        <v>20000</v>
      </c>
      <c r="J25" s="39">
        <v>0</v>
      </c>
    </row>
    <row r="26" spans="2:10" s="31" customFormat="1" ht="38.25" customHeight="1" x14ac:dyDescent="0.25">
      <c r="B26" s="22" t="s">
        <v>171</v>
      </c>
      <c r="C26" s="4" t="s">
        <v>43</v>
      </c>
      <c r="D26" s="4" t="s">
        <v>24</v>
      </c>
      <c r="E26" s="39">
        <v>20000</v>
      </c>
      <c r="F26" s="39">
        <v>0</v>
      </c>
      <c r="G26" s="39">
        <v>20000</v>
      </c>
      <c r="H26" s="39">
        <v>0</v>
      </c>
      <c r="I26" s="39">
        <v>20000</v>
      </c>
      <c r="J26" s="39">
        <v>0</v>
      </c>
    </row>
    <row r="27" spans="2:10" ht="21.75" customHeight="1" x14ac:dyDescent="0.25">
      <c r="B27" s="22" t="s">
        <v>94</v>
      </c>
      <c r="C27" s="4" t="s">
        <v>6</v>
      </c>
      <c r="D27" s="4" t="s">
        <v>40</v>
      </c>
      <c r="E27" s="39">
        <f t="shared" ref="E27:J27" si="4">SUM(E28:E29)</f>
        <v>685410</v>
      </c>
      <c r="F27" s="39">
        <f t="shared" si="4"/>
        <v>0</v>
      </c>
      <c r="G27" s="39">
        <f t="shared" si="4"/>
        <v>715690</v>
      </c>
      <c r="H27" s="39">
        <f t="shared" si="4"/>
        <v>0</v>
      </c>
      <c r="I27" s="39">
        <f t="shared" si="4"/>
        <v>715690</v>
      </c>
      <c r="J27" s="39">
        <f t="shared" si="4"/>
        <v>0</v>
      </c>
    </row>
    <row r="28" spans="2:10" ht="20.25" customHeight="1" x14ac:dyDescent="0.25">
      <c r="B28" s="22" t="s">
        <v>95</v>
      </c>
      <c r="C28" s="4" t="s">
        <v>6</v>
      </c>
      <c r="D28" s="4" t="s">
        <v>17</v>
      </c>
      <c r="E28" s="39">
        <v>665410</v>
      </c>
      <c r="F28" s="39">
        <v>0</v>
      </c>
      <c r="G28" s="39">
        <v>695690</v>
      </c>
      <c r="H28" s="39">
        <v>0</v>
      </c>
      <c r="I28" s="39">
        <v>695690</v>
      </c>
      <c r="J28" s="39">
        <v>0</v>
      </c>
    </row>
    <row r="29" spans="2:10" ht="27.75" customHeight="1" x14ac:dyDescent="0.25">
      <c r="B29" s="22" t="s">
        <v>96</v>
      </c>
      <c r="C29" s="4" t="s">
        <v>6</v>
      </c>
      <c r="D29" s="4" t="s">
        <v>97</v>
      </c>
      <c r="E29" s="39">
        <v>20000</v>
      </c>
      <c r="F29" s="39">
        <v>0</v>
      </c>
      <c r="G29" s="39">
        <v>20000</v>
      </c>
      <c r="H29" s="39">
        <v>0</v>
      </c>
      <c r="I29" s="39">
        <v>20000</v>
      </c>
      <c r="J29" s="39">
        <v>0</v>
      </c>
    </row>
    <row r="30" spans="2:10" ht="18" customHeight="1" x14ac:dyDescent="0.25">
      <c r="B30" s="22" t="s">
        <v>98</v>
      </c>
      <c r="C30" s="4" t="s">
        <v>12</v>
      </c>
      <c r="D30" s="4" t="s">
        <v>40</v>
      </c>
      <c r="E30" s="39">
        <f t="shared" ref="E30:J30" si="5">E31</f>
        <v>121000</v>
      </c>
      <c r="F30" s="39">
        <f t="shared" si="5"/>
        <v>0</v>
      </c>
      <c r="G30" s="39">
        <f t="shared" si="5"/>
        <v>121000</v>
      </c>
      <c r="H30" s="39">
        <f t="shared" si="5"/>
        <v>0</v>
      </c>
      <c r="I30" s="39">
        <f t="shared" si="5"/>
        <v>121000</v>
      </c>
      <c r="J30" s="39">
        <f t="shared" si="5"/>
        <v>0</v>
      </c>
    </row>
    <row r="31" spans="2:10" ht="15.75" customHeight="1" x14ac:dyDescent="0.25">
      <c r="B31" s="22" t="s">
        <v>99</v>
      </c>
      <c r="C31" s="4" t="s">
        <v>12</v>
      </c>
      <c r="D31" s="4" t="s">
        <v>43</v>
      </c>
      <c r="E31" s="39">
        <v>121000</v>
      </c>
      <c r="F31" s="39">
        <v>0</v>
      </c>
      <c r="G31" s="39">
        <v>121000</v>
      </c>
      <c r="H31" s="39">
        <v>0</v>
      </c>
      <c r="I31" s="39">
        <v>121000</v>
      </c>
      <c r="J31" s="39">
        <v>0</v>
      </c>
    </row>
    <row r="32" spans="2:10" ht="17.25" customHeight="1" x14ac:dyDescent="0.25">
      <c r="B32" s="22" t="s">
        <v>100</v>
      </c>
      <c r="C32" s="4" t="s">
        <v>88</v>
      </c>
      <c r="D32" s="4" t="s">
        <v>40</v>
      </c>
      <c r="E32" s="39">
        <f t="shared" ref="E32:J32" si="6">E33</f>
        <v>10000</v>
      </c>
      <c r="F32" s="39">
        <f t="shared" si="6"/>
        <v>0</v>
      </c>
      <c r="G32" s="39">
        <f t="shared" si="6"/>
        <v>10000</v>
      </c>
      <c r="H32" s="39">
        <f t="shared" si="6"/>
        <v>0</v>
      </c>
      <c r="I32" s="39">
        <f t="shared" si="6"/>
        <v>10000</v>
      </c>
      <c r="J32" s="39">
        <f t="shared" si="6"/>
        <v>0</v>
      </c>
    </row>
    <row r="33" spans="2:10" ht="15.75" customHeight="1" x14ac:dyDescent="0.25">
      <c r="B33" s="22" t="s">
        <v>101</v>
      </c>
      <c r="C33" s="4" t="s">
        <v>88</v>
      </c>
      <c r="D33" s="4" t="s">
        <v>88</v>
      </c>
      <c r="E33" s="39">
        <v>10000</v>
      </c>
      <c r="F33" s="39">
        <v>0</v>
      </c>
      <c r="G33" s="39">
        <v>10000</v>
      </c>
      <c r="H33" s="39">
        <v>0</v>
      </c>
      <c r="I33" s="39">
        <v>10000</v>
      </c>
      <c r="J33" s="39">
        <v>0</v>
      </c>
    </row>
    <row r="34" spans="2:10" ht="20.25" customHeight="1" x14ac:dyDescent="0.25">
      <c r="B34" s="22" t="s">
        <v>102</v>
      </c>
      <c r="C34" s="4" t="s">
        <v>5</v>
      </c>
      <c r="D34" s="4" t="s">
        <v>40</v>
      </c>
      <c r="E34" s="39">
        <f t="shared" ref="E34:F34" si="7">E35</f>
        <v>2977019.68</v>
      </c>
      <c r="F34" s="39">
        <f t="shared" si="7"/>
        <v>0</v>
      </c>
      <c r="G34" s="39">
        <f>G35</f>
        <v>2457519.5299999998</v>
      </c>
      <c r="H34" s="39">
        <f>H35</f>
        <v>0</v>
      </c>
      <c r="I34" s="39">
        <f>I35</f>
        <v>2238947.46</v>
      </c>
      <c r="J34" s="39">
        <f>J35</f>
        <v>0</v>
      </c>
    </row>
    <row r="35" spans="2:10" ht="17.25" customHeight="1" x14ac:dyDescent="0.25">
      <c r="B35" s="22" t="s">
        <v>103</v>
      </c>
      <c r="C35" s="4" t="s">
        <v>5</v>
      </c>
      <c r="D35" s="4" t="s">
        <v>8</v>
      </c>
      <c r="E35" s="39">
        <v>2977019.68</v>
      </c>
      <c r="F35" s="39">
        <v>0</v>
      </c>
      <c r="G35" s="39">
        <v>2457519.5299999998</v>
      </c>
      <c r="H35" s="39">
        <v>0</v>
      </c>
      <c r="I35" s="39">
        <v>2238947.46</v>
      </c>
      <c r="J35" s="39">
        <v>0</v>
      </c>
    </row>
    <row r="36" spans="2:10" ht="16.5" customHeight="1" x14ac:dyDescent="0.25">
      <c r="B36" s="22" t="s">
        <v>104</v>
      </c>
      <c r="C36" s="4" t="s">
        <v>14</v>
      </c>
      <c r="D36" s="4" t="s">
        <v>40</v>
      </c>
      <c r="E36" s="39">
        <f>E37</f>
        <v>36000</v>
      </c>
      <c r="F36" s="39">
        <f t="shared" ref="F36:J36" si="8">F37</f>
        <v>0</v>
      </c>
      <c r="G36" s="39">
        <f t="shared" si="8"/>
        <v>36000</v>
      </c>
      <c r="H36" s="39">
        <f t="shared" si="8"/>
        <v>0</v>
      </c>
      <c r="I36" s="39">
        <f t="shared" si="8"/>
        <v>36000</v>
      </c>
      <c r="J36" s="39">
        <f t="shared" si="8"/>
        <v>0</v>
      </c>
    </row>
    <row r="37" spans="2:10" ht="17.25" customHeight="1" x14ac:dyDescent="0.25">
      <c r="B37" s="22" t="s">
        <v>105</v>
      </c>
      <c r="C37" s="4" t="s">
        <v>14</v>
      </c>
      <c r="D37" s="4" t="s">
        <v>8</v>
      </c>
      <c r="E37" s="39">
        <v>36000</v>
      </c>
      <c r="F37" s="39">
        <v>0</v>
      </c>
      <c r="G37" s="39">
        <v>36000</v>
      </c>
      <c r="H37" s="39">
        <v>0</v>
      </c>
      <c r="I37" s="39">
        <v>36000</v>
      </c>
      <c r="J37" s="39">
        <v>0</v>
      </c>
    </row>
    <row r="38" spans="2:10" ht="17.25" customHeight="1" x14ac:dyDescent="0.25">
      <c r="B38" s="22" t="s">
        <v>106</v>
      </c>
      <c r="C38" s="4" t="s">
        <v>11</v>
      </c>
      <c r="D38" s="4" t="s">
        <v>40</v>
      </c>
      <c r="E38" s="39">
        <f t="shared" ref="E38:J38" si="9">E39</f>
        <v>51000</v>
      </c>
      <c r="F38" s="39">
        <f t="shared" si="9"/>
        <v>0</v>
      </c>
      <c r="G38" s="39">
        <f t="shared" si="9"/>
        <v>16000</v>
      </c>
      <c r="H38" s="39">
        <f t="shared" si="9"/>
        <v>0</v>
      </c>
      <c r="I38" s="39">
        <f t="shared" si="9"/>
        <v>16000</v>
      </c>
      <c r="J38" s="39">
        <f t="shared" si="9"/>
        <v>0</v>
      </c>
    </row>
    <row r="39" spans="2:10" ht="16.5" customHeight="1" x14ac:dyDescent="0.25">
      <c r="B39" s="22" t="s">
        <v>107</v>
      </c>
      <c r="C39" s="4" t="s">
        <v>11</v>
      </c>
      <c r="D39" s="4" t="s">
        <v>22</v>
      </c>
      <c r="E39" s="39">
        <v>51000</v>
      </c>
      <c r="F39" s="39">
        <v>0</v>
      </c>
      <c r="G39" s="39">
        <v>16000</v>
      </c>
      <c r="H39" s="39">
        <v>0</v>
      </c>
      <c r="I39" s="39">
        <v>16000</v>
      </c>
      <c r="J39" s="39">
        <v>0</v>
      </c>
    </row>
    <row r="40" spans="2:10" ht="18" customHeight="1" x14ac:dyDescent="0.25">
      <c r="B40" s="95" t="s">
        <v>108</v>
      </c>
      <c r="C40" s="96"/>
      <c r="D40" s="97"/>
      <c r="E40" s="39">
        <f>SUM(E17+E22+E24+E27+E30+E32+E34+E36+E38)</f>
        <v>8522101.6300000008</v>
      </c>
      <c r="F40" s="39">
        <f>SUM(F17+F22+F24+F27+F30+F32+F34+F36+F38)</f>
        <v>160150</v>
      </c>
      <c r="G40" s="39">
        <f t="shared" ref="G40:J40" si="10">SUM(G17+G22+G24+G27+G30+G32+G34+G36+G38)</f>
        <v>7531776.9000000004</v>
      </c>
      <c r="H40" s="39">
        <f t="shared" si="10"/>
        <v>167581</v>
      </c>
      <c r="I40" s="39">
        <f t="shared" si="10"/>
        <v>7327841.46</v>
      </c>
      <c r="J40" s="39">
        <f t="shared" si="10"/>
        <v>173684</v>
      </c>
    </row>
  </sheetData>
  <mergeCells count="9">
    <mergeCell ref="B40:D40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4"/>
  <sheetViews>
    <sheetView zoomScale="95" zoomScaleNormal="95" workbookViewId="0">
      <selection activeCell="M13" sqref="M13"/>
    </sheetView>
  </sheetViews>
  <sheetFormatPr defaultRowHeight="15" x14ac:dyDescent="0.25"/>
  <cols>
    <col min="1" max="1" width="2.85546875" customWidth="1"/>
    <col min="2" max="2" width="64.28515625" customWidth="1"/>
    <col min="3" max="3" width="13.4257812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3.5703125" customWidth="1"/>
    <col min="12" max="12" width="12.42578125" customWidth="1"/>
    <col min="13" max="13" width="12" customWidth="1"/>
    <col min="14" max="14" width="12.140625" customWidth="1"/>
    <col min="15" max="15" width="14.42578125" customWidth="1"/>
    <col min="16" max="16" width="12.570312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88" t="s">
        <v>299</v>
      </c>
      <c r="L1" s="88"/>
      <c r="M1" s="88"/>
      <c r="N1" s="88"/>
      <c r="O1" s="88"/>
      <c r="P1" s="88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88"/>
      <c r="L2" s="88"/>
      <c r="M2" s="88"/>
      <c r="N2" s="88"/>
      <c r="O2" s="88"/>
      <c r="P2" s="88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88"/>
      <c r="L3" s="88"/>
      <c r="M3" s="88"/>
      <c r="N3" s="88"/>
      <c r="O3" s="88"/>
      <c r="P3" s="88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88"/>
      <c r="L4" s="88"/>
      <c r="M4" s="88"/>
      <c r="N4" s="88"/>
      <c r="O4" s="88"/>
      <c r="P4" s="88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88"/>
      <c r="L5" s="88"/>
      <c r="M5" s="88"/>
      <c r="N5" s="88"/>
      <c r="O5" s="88"/>
      <c r="P5" s="88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88"/>
      <c r="L6" s="88"/>
      <c r="M6" s="88"/>
      <c r="N6" s="88"/>
      <c r="O6" s="88"/>
      <c r="P6" s="88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88"/>
      <c r="L7" s="88"/>
      <c r="M7" s="88"/>
      <c r="N7" s="88"/>
      <c r="O7" s="88"/>
      <c r="P7" s="88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07" t="s">
        <v>270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2:16" x14ac:dyDescent="0.25"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</row>
    <row r="11" spans="2:16" x14ac:dyDescent="0.25">
      <c r="B11" s="83" t="s">
        <v>79</v>
      </c>
      <c r="C11" s="110" t="s">
        <v>82</v>
      </c>
      <c r="D11" s="111"/>
      <c r="E11" s="111"/>
      <c r="F11" s="111"/>
      <c r="G11" s="111"/>
      <c r="H11" s="111"/>
      <c r="I11" s="111"/>
      <c r="J11" s="112"/>
      <c r="K11" s="90" t="s">
        <v>36</v>
      </c>
      <c r="L11" s="91"/>
      <c r="M11" s="91"/>
      <c r="N11" s="91"/>
      <c r="O11" s="91"/>
      <c r="P11" s="92"/>
    </row>
    <row r="12" spans="2:16" ht="16.5" customHeight="1" x14ac:dyDescent="0.25">
      <c r="B12" s="84"/>
      <c r="C12" s="113"/>
      <c r="D12" s="114"/>
      <c r="E12" s="114"/>
      <c r="F12" s="114"/>
      <c r="G12" s="114"/>
      <c r="H12" s="114"/>
      <c r="I12" s="114"/>
      <c r="J12" s="115"/>
      <c r="K12" s="116" t="s">
        <v>209</v>
      </c>
      <c r="L12" s="116"/>
      <c r="M12" s="116" t="s">
        <v>244</v>
      </c>
      <c r="N12" s="116"/>
      <c r="O12" s="116" t="s">
        <v>260</v>
      </c>
      <c r="P12" s="116"/>
    </row>
    <row r="13" spans="2:16" ht="84" customHeight="1" x14ac:dyDescent="0.25">
      <c r="B13" s="85"/>
      <c r="C13" s="63" t="s">
        <v>282</v>
      </c>
      <c r="D13" s="61" t="s">
        <v>80</v>
      </c>
      <c r="E13" s="61" t="s">
        <v>81</v>
      </c>
      <c r="F13" s="117" t="s">
        <v>109</v>
      </c>
      <c r="G13" s="118"/>
      <c r="H13" s="118"/>
      <c r="I13" s="119"/>
      <c r="J13" s="61" t="s">
        <v>110</v>
      </c>
      <c r="K13" s="3" t="s">
        <v>83</v>
      </c>
      <c r="L13" s="70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5">
        <v>1</v>
      </c>
      <c r="C14" s="2">
        <v>2</v>
      </c>
      <c r="D14" s="2">
        <v>3</v>
      </c>
      <c r="E14" s="2">
        <v>4</v>
      </c>
      <c r="F14" s="90">
        <v>5</v>
      </c>
      <c r="G14" s="105"/>
      <c r="H14" s="105"/>
      <c r="I14" s="106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21.75" customHeight="1" x14ac:dyDescent="0.25">
      <c r="B15" s="26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60">
        <f t="shared" ref="K15:P15" si="0">(K16+K61+K69+K84+K101+K115+K123+K146+K154)</f>
        <v>8522101.6300000008</v>
      </c>
      <c r="L15" s="60">
        <f t="shared" si="0"/>
        <v>160150</v>
      </c>
      <c r="M15" s="60">
        <f t="shared" si="0"/>
        <v>7531776.9000000004</v>
      </c>
      <c r="N15" s="60">
        <f t="shared" si="0"/>
        <v>167581</v>
      </c>
      <c r="O15" s="60">
        <f t="shared" si="0"/>
        <v>7327841.46</v>
      </c>
      <c r="P15" s="60">
        <f t="shared" si="0"/>
        <v>173684</v>
      </c>
    </row>
    <row r="16" spans="2:16" ht="18" customHeight="1" x14ac:dyDescent="0.25">
      <c r="B16" s="26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60">
        <f>SUM(K17+K24+K35+K42)</f>
        <v>4441521.95</v>
      </c>
      <c r="L16" s="60">
        <f t="shared" ref="L16:P16" si="1">SUM(L17+L24+L35+L42)</f>
        <v>0</v>
      </c>
      <c r="M16" s="60">
        <f t="shared" si="1"/>
        <v>3967986.37</v>
      </c>
      <c r="N16" s="60">
        <f t="shared" si="1"/>
        <v>0</v>
      </c>
      <c r="O16" s="60">
        <f t="shared" si="1"/>
        <v>3976520</v>
      </c>
      <c r="P16" s="60">
        <f t="shared" si="1"/>
        <v>0</v>
      </c>
    </row>
    <row r="17" spans="2:18" ht="32.25" customHeight="1" x14ac:dyDescent="0.25">
      <c r="B17" s="26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2">
        <f t="shared" ref="K17:P17" si="2">K21</f>
        <v>750000</v>
      </c>
      <c r="L17" s="62">
        <f t="shared" si="2"/>
        <v>0</v>
      </c>
      <c r="M17" s="62">
        <f t="shared" si="2"/>
        <v>634000</v>
      </c>
      <c r="N17" s="62">
        <f t="shared" si="2"/>
        <v>0</v>
      </c>
      <c r="O17" s="62">
        <f t="shared" si="2"/>
        <v>634000</v>
      </c>
      <c r="P17" s="62">
        <f t="shared" si="2"/>
        <v>0</v>
      </c>
    </row>
    <row r="18" spans="2:18" ht="19.5" customHeight="1" x14ac:dyDescent="0.25">
      <c r="B18" s="26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2">
        <f>K19</f>
        <v>750000</v>
      </c>
      <c r="L18" s="62">
        <f t="shared" ref="L18:P21" si="3">L19</f>
        <v>0</v>
      </c>
      <c r="M18" s="62">
        <f t="shared" si="3"/>
        <v>634000</v>
      </c>
      <c r="N18" s="62">
        <f t="shared" si="3"/>
        <v>0</v>
      </c>
      <c r="O18" s="62">
        <f t="shared" si="3"/>
        <v>634000</v>
      </c>
      <c r="P18" s="62">
        <f t="shared" si="3"/>
        <v>0</v>
      </c>
    </row>
    <row r="19" spans="2:18" ht="30" customHeight="1" x14ac:dyDescent="0.25">
      <c r="B19" s="26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2">
        <f>K20</f>
        <v>750000</v>
      </c>
      <c r="L19" s="62">
        <f t="shared" si="3"/>
        <v>0</v>
      </c>
      <c r="M19" s="62">
        <f t="shared" si="3"/>
        <v>634000</v>
      </c>
      <c r="N19" s="62">
        <f t="shared" si="3"/>
        <v>0</v>
      </c>
      <c r="O19" s="62">
        <f t="shared" si="3"/>
        <v>634000</v>
      </c>
      <c r="P19" s="62">
        <f t="shared" si="3"/>
        <v>0</v>
      </c>
    </row>
    <row r="20" spans="2:18" ht="18.75" customHeight="1" x14ac:dyDescent="0.25">
      <c r="B20" s="26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2">
        <f>K21</f>
        <v>750000</v>
      </c>
      <c r="L20" s="62">
        <f t="shared" si="3"/>
        <v>0</v>
      </c>
      <c r="M20" s="62">
        <f t="shared" si="3"/>
        <v>634000</v>
      </c>
      <c r="N20" s="62">
        <f t="shared" si="3"/>
        <v>0</v>
      </c>
      <c r="O20" s="62">
        <f t="shared" si="3"/>
        <v>634000</v>
      </c>
      <c r="P20" s="62">
        <f t="shared" si="3"/>
        <v>0</v>
      </c>
    </row>
    <row r="21" spans="2:18" ht="28.5" customHeight="1" x14ac:dyDescent="0.25">
      <c r="B21" s="26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2">
        <f>K22</f>
        <v>750000</v>
      </c>
      <c r="L21" s="62">
        <f t="shared" si="3"/>
        <v>0</v>
      </c>
      <c r="M21" s="62">
        <f t="shared" si="3"/>
        <v>634000</v>
      </c>
      <c r="N21" s="62">
        <f t="shared" si="3"/>
        <v>0</v>
      </c>
      <c r="O21" s="62">
        <f t="shared" si="3"/>
        <v>634000</v>
      </c>
      <c r="P21" s="62">
        <f t="shared" si="3"/>
        <v>0</v>
      </c>
    </row>
    <row r="22" spans="2:18" ht="50.25" customHeight="1" x14ac:dyDescent="0.25">
      <c r="B22" s="28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2">
        <f>K23</f>
        <v>750000</v>
      </c>
      <c r="L22" s="62">
        <f t="shared" ref="L22:P22" si="4">L23</f>
        <v>0</v>
      </c>
      <c r="M22" s="62">
        <f t="shared" si="4"/>
        <v>634000</v>
      </c>
      <c r="N22" s="62">
        <f t="shared" si="4"/>
        <v>0</v>
      </c>
      <c r="O22" s="62">
        <f t="shared" si="4"/>
        <v>634000</v>
      </c>
      <c r="P22" s="62">
        <f t="shared" si="4"/>
        <v>0</v>
      </c>
    </row>
    <row r="23" spans="2:18" ht="19.5" customHeight="1" x14ac:dyDescent="0.25">
      <c r="B23" s="27" t="s">
        <v>123</v>
      </c>
      <c r="C23" s="33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2">
        <v>750000</v>
      </c>
      <c r="L23" s="62">
        <v>0</v>
      </c>
      <c r="M23" s="62">
        <v>634000</v>
      </c>
      <c r="N23" s="62">
        <v>0</v>
      </c>
      <c r="O23" s="62">
        <v>634000</v>
      </c>
      <c r="P23" s="62">
        <v>0</v>
      </c>
    </row>
    <row r="24" spans="2:18" ht="46.5" customHeight="1" x14ac:dyDescent="0.25">
      <c r="B24" s="29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2">
        <f>K25</f>
        <v>2398800</v>
      </c>
      <c r="L24" s="62">
        <f t="shared" ref="L24:P27" si="5">L25</f>
        <v>0</v>
      </c>
      <c r="M24" s="62">
        <f t="shared" si="5"/>
        <v>2264200</v>
      </c>
      <c r="N24" s="62">
        <f t="shared" si="5"/>
        <v>0</v>
      </c>
      <c r="O24" s="62">
        <f t="shared" si="5"/>
        <v>2264200</v>
      </c>
      <c r="P24" s="62">
        <f t="shared" si="5"/>
        <v>0</v>
      </c>
      <c r="R24" s="11"/>
    </row>
    <row r="25" spans="2:18" x14ac:dyDescent="0.25">
      <c r="B25" s="26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2">
        <f>K26</f>
        <v>2398800</v>
      </c>
      <c r="L25" s="62">
        <f t="shared" si="5"/>
        <v>0</v>
      </c>
      <c r="M25" s="62">
        <f t="shared" si="5"/>
        <v>2264200</v>
      </c>
      <c r="N25" s="62">
        <f t="shared" si="5"/>
        <v>0</v>
      </c>
      <c r="O25" s="62">
        <f t="shared" si="5"/>
        <v>2264200</v>
      </c>
      <c r="P25" s="62">
        <f t="shared" si="5"/>
        <v>0</v>
      </c>
    </row>
    <row r="26" spans="2:18" ht="30.75" customHeight="1" x14ac:dyDescent="0.25">
      <c r="B26" s="26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2">
        <f>K27</f>
        <v>2398800</v>
      </c>
      <c r="L26" s="62">
        <f t="shared" si="5"/>
        <v>0</v>
      </c>
      <c r="M26" s="62">
        <f t="shared" si="5"/>
        <v>2264200</v>
      </c>
      <c r="N26" s="62">
        <f t="shared" si="5"/>
        <v>0</v>
      </c>
      <c r="O26" s="62">
        <f t="shared" si="5"/>
        <v>2264200</v>
      </c>
      <c r="P26" s="62">
        <f t="shared" si="5"/>
        <v>0</v>
      </c>
    </row>
    <row r="27" spans="2:18" ht="16.5" customHeight="1" x14ac:dyDescent="0.25">
      <c r="B27" s="26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2">
        <f>K28</f>
        <v>2398800</v>
      </c>
      <c r="L27" s="62">
        <f t="shared" si="5"/>
        <v>0</v>
      </c>
      <c r="M27" s="62">
        <f t="shared" si="5"/>
        <v>2264200</v>
      </c>
      <c r="N27" s="62">
        <f t="shared" si="5"/>
        <v>0</v>
      </c>
      <c r="O27" s="62">
        <f t="shared" si="5"/>
        <v>2264200</v>
      </c>
      <c r="P27" s="62">
        <f t="shared" si="5"/>
        <v>0</v>
      </c>
    </row>
    <row r="28" spans="2:18" ht="33.75" customHeight="1" x14ac:dyDescent="0.25">
      <c r="B28" s="26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2">
        <f t="shared" ref="K28:P28" si="6">SUM(K29+K31+K33)</f>
        <v>2398800</v>
      </c>
      <c r="L28" s="62">
        <f t="shared" si="6"/>
        <v>0</v>
      </c>
      <c r="M28" s="62">
        <f t="shared" si="6"/>
        <v>2264200</v>
      </c>
      <c r="N28" s="62">
        <f t="shared" si="6"/>
        <v>0</v>
      </c>
      <c r="O28" s="62">
        <f t="shared" si="6"/>
        <v>2264200</v>
      </c>
      <c r="P28" s="62">
        <f t="shared" si="6"/>
        <v>0</v>
      </c>
    </row>
    <row r="29" spans="2:18" ht="57.75" customHeight="1" x14ac:dyDescent="0.25">
      <c r="B29" s="26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2">
        <f>K30</f>
        <v>2234600</v>
      </c>
      <c r="L29" s="62">
        <f t="shared" ref="L29:P29" si="7">L30</f>
        <v>0</v>
      </c>
      <c r="M29" s="62">
        <f t="shared" si="7"/>
        <v>2100000</v>
      </c>
      <c r="N29" s="62">
        <f t="shared" si="7"/>
        <v>0</v>
      </c>
      <c r="O29" s="62">
        <f t="shared" si="7"/>
        <v>2100000</v>
      </c>
      <c r="P29" s="62">
        <f t="shared" si="7"/>
        <v>0</v>
      </c>
    </row>
    <row r="30" spans="2:18" ht="29.25" customHeight="1" x14ac:dyDescent="0.25">
      <c r="B30" s="26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2">
        <v>2234600</v>
      </c>
      <c r="L30" s="62">
        <v>0</v>
      </c>
      <c r="M30" s="62">
        <v>2100000</v>
      </c>
      <c r="N30" s="62">
        <v>0</v>
      </c>
      <c r="O30" s="62">
        <v>2100000</v>
      </c>
      <c r="P30" s="62">
        <v>0</v>
      </c>
    </row>
    <row r="31" spans="2:18" ht="31.5" customHeight="1" x14ac:dyDescent="0.25">
      <c r="B31" s="26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2">
        <f>K32</f>
        <v>163200</v>
      </c>
      <c r="L31" s="62">
        <f t="shared" ref="L31:P31" si="8">L32</f>
        <v>0</v>
      </c>
      <c r="M31" s="62">
        <f t="shared" si="8"/>
        <v>163200</v>
      </c>
      <c r="N31" s="62">
        <f t="shared" si="8"/>
        <v>0</v>
      </c>
      <c r="O31" s="62">
        <f t="shared" si="8"/>
        <v>163200</v>
      </c>
      <c r="P31" s="62">
        <f t="shared" si="8"/>
        <v>0</v>
      </c>
    </row>
    <row r="32" spans="2:18" ht="33" customHeight="1" x14ac:dyDescent="0.25">
      <c r="B32" s="26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2">
        <v>163200</v>
      </c>
      <c r="L32" s="62">
        <v>0</v>
      </c>
      <c r="M32" s="62">
        <v>163200</v>
      </c>
      <c r="N32" s="62">
        <v>0</v>
      </c>
      <c r="O32" s="62">
        <v>163200</v>
      </c>
      <c r="P32" s="62">
        <v>0</v>
      </c>
    </row>
    <row r="33" spans="2:16" ht="18.75" customHeight="1" x14ac:dyDescent="0.25">
      <c r="B33" s="26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2">
        <f>K34</f>
        <v>1000</v>
      </c>
      <c r="L33" s="62">
        <f t="shared" ref="L33:P33" si="9">L34</f>
        <v>0</v>
      </c>
      <c r="M33" s="62">
        <f t="shared" si="9"/>
        <v>1000</v>
      </c>
      <c r="N33" s="62">
        <f t="shared" si="9"/>
        <v>0</v>
      </c>
      <c r="O33" s="62">
        <f t="shared" si="9"/>
        <v>1000</v>
      </c>
      <c r="P33" s="62">
        <f t="shared" si="9"/>
        <v>0</v>
      </c>
    </row>
    <row r="34" spans="2:16" ht="22.5" customHeight="1" x14ac:dyDescent="0.25">
      <c r="B34" s="26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2">
        <v>1000</v>
      </c>
      <c r="L34" s="62">
        <v>0</v>
      </c>
      <c r="M34" s="62">
        <v>1000</v>
      </c>
      <c r="N34" s="62">
        <v>0</v>
      </c>
      <c r="O34" s="62">
        <v>1000</v>
      </c>
      <c r="P34" s="62">
        <v>0</v>
      </c>
    </row>
    <row r="35" spans="2:16" ht="15" customHeight="1" x14ac:dyDescent="0.25">
      <c r="B35" s="26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2">
        <f>K36</f>
        <v>30000</v>
      </c>
      <c r="L35" s="62">
        <f t="shared" ref="L35:P39" si="10">L36</f>
        <v>0</v>
      </c>
      <c r="M35" s="62">
        <f t="shared" si="10"/>
        <v>30000</v>
      </c>
      <c r="N35" s="62">
        <f t="shared" si="10"/>
        <v>0</v>
      </c>
      <c r="O35" s="62">
        <f t="shared" si="10"/>
        <v>30000</v>
      </c>
      <c r="P35" s="62">
        <f t="shared" si="10"/>
        <v>0</v>
      </c>
    </row>
    <row r="36" spans="2:16" ht="17.25" customHeight="1" x14ac:dyDescent="0.25">
      <c r="B36" s="26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2">
        <f>K37</f>
        <v>30000</v>
      </c>
      <c r="L36" s="62">
        <f t="shared" si="10"/>
        <v>0</v>
      </c>
      <c r="M36" s="62">
        <f t="shared" si="10"/>
        <v>30000</v>
      </c>
      <c r="N36" s="62">
        <f t="shared" si="10"/>
        <v>0</v>
      </c>
      <c r="O36" s="62">
        <f t="shared" si="10"/>
        <v>30000</v>
      </c>
      <c r="P36" s="62">
        <f t="shared" si="10"/>
        <v>0</v>
      </c>
    </row>
    <row r="37" spans="2:16" ht="32.25" customHeight="1" x14ac:dyDescent="0.25">
      <c r="B37" s="26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2">
        <f>K38</f>
        <v>30000</v>
      </c>
      <c r="L37" s="62">
        <f t="shared" si="10"/>
        <v>0</v>
      </c>
      <c r="M37" s="62">
        <f t="shared" si="10"/>
        <v>30000</v>
      </c>
      <c r="N37" s="62">
        <f t="shared" si="10"/>
        <v>0</v>
      </c>
      <c r="O37" s="62">
        <f t="shared" si="10"/>
        <v>30000</v>
      </c>
      <c r="P37" s="62">
        <f t="shared" si="10"/>
        <v>0</v>
      </c>
    </row>
    <row r="38" spans="2:16" ht="21.75" customHeight="1" x14ac:dyDescent="0.25">
      <c r="B38" s="26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2">
        <f>K39</f>
        <v>30000</v>
      </c>
      <c r="L38" s="62">
        <f t="shared" si="10"/>
        <v>0</v>
      </c>
      <c r="M38" s="62">
        <f t="shared" si="10"/>
        <v>30000</v>
      </c>
      <c r="N38" s="62">
        <f t="shared" si="10"/>
        <v>0</v>
      </c>
      <c r="O38" s="62">
        <f t="shared" si="10"/>
        <v>30000</v>
      </c>
      <c r="P38" s="62">
        <f t="shared" si="10"/>
        <v>0</v>
      </c>
    </row>
    <row r="39" spans="2:16" ht="20.25" customHeight="1" x14ac:dyDescent="0.25">
      <c r="B39" s="26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2">
        <f>K40</f>
        <v>30000</v>
      </c>
      <c r="L39" s="62">
        <f t="shared" si="10"/>
        <v>0</v>
      </c>
      <c r="M39" s="62">
        <f t="shared" si="10"/>
        <v>30000</v>
      </c>
      <c r="N39" s="62">
        <f t="shared" si="10"/>
        <v>0</v>
      </c>
      <c r="O39" s="62">
        <f t="shared" si="10"/>
        <v>30000</v>
      </c>
      <c r="P39" s="62">
        <f t="shared" si="10"/>
        <v>0</v>
      </c>
    </row>
    <row r="40" spans="2:16" ht="17.25" customHeight="1" x14ac:dyDescent="0.25">
      <c r="B40" s="26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2">
        <v>30000</v>
      </c>
      <c r="L40" s="62">
        <v>0</v>
      </c>
      <c r="M40" s="62">
        <v>30000</v>
      </c>
      <c r="N40" s="62">
        <v>0</v>
      </c>
      <c r="O40" s="62">
        <v>30000</v>
      </c>
      <c r="P40" s="62">
        <v>0</v>
      </c>
    </row>
    <row r="41" spans="2:16" ht="15.75" customHeight="1" x14ac:dyDescent="0.25">
      <c r="B41" s="26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2">
        <v>30000</v>
      </c>
      <c r="L41" s="62">
        <v>0</v>
      </c>
      <c r="M41" s="62">
        <v>30000</v>
      </c>
      <c r="N41" s="62">
        <v>0</v>
      </c>
      <c r="O41" s="62">
        <v>30000</v>
      </c>
      <c r="P41" s="62">
        <v>0</v>
      </c>
    </row>
    <row r="42" spans="2:16" ht="18.75" customHeight="1" x14ac:dyDescent="0.25">
      <c r="B42" s="26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2">
        <f>K45+K51+K55+K57+K59</f>
        <v>1262721.95</v>
      </c>
      <c r="L42" s="62">
        <f t="shared" ref="L42:P42" si="11">L45+L51+L55+L57+L59</f>
        <v>0</v>
      </c>
      <c r="M42" s="62">
        <f t="shared" si="11"/>
        <v>1039786.37</v>
      </c>
      <c r="N42" s="62">
        <f t="shared" si="11"/>
        <v>0</v>
      </c>
      <c r="O42" s="62">
        <f t="shared" si="11"/>
        <v>1048320</v>
      </c>
      <c r="P42" s="62">
        <f t="shared" si="11"/>
        <v>0</v>
      </c>
    </row>
    <row r="43" spans="2:16" s="31" customFormat="1" ht="45.75" customHeight="1" x14ac:dyDescent="0.25">
      <c r="B43" s="26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2">
        <f>K44</f>
        <v>10000</v>
      </c>
      <c r="L43" s="62">
        <f t="shared" ref="L43:P46" si="12">L44</f>
        <v>0</v>
      </c>
      <c r="M43" s="62">
        <f t="shared" si="12"/>
        <v>10000</v>
      </c>
      <c r="N43" s="62">
        <f t="shared" si="12"/>
        <v>0</v>
      </c>
      <c r="O43" s="62">
        <f t="shared" si="12"/>
        <v>10000</v>
      </c>
      <c r="P43" s="62">
        <f t="shared" si="12"/>
        <v>0</v>
      </c>
    </row>
    <row r="44" spans="2:16" s="31" customFormat="1" ht="18" customHeight="1" x14ac:dyDescent="0.25">
      <c r="B44" s="26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2">
        <f>K45</f>
        <v>10000</v>
      </c>
      <c r="L44" s="62">
        <f t="shared" si="12"/>
        <v>0</v>
      </c>
      <c r="M44" s="62">
        <f t="shared" si="12"/>
        <v>10000</v>
      </c>
      <c r="N44" s="62">
        <f t="shared" si="12"/>
        <v>0</v>
      </c>
      <c r="O44" s="62">
        <f t="shared" si="12"/>
        <v>10000</v>
      </c>
      <c r="P44" s="62">
        <f t="shared" si="12"/>
        <v>0</v>
      </c>
    </row>
    <row r="45" spans="2:16" s="31" customFormat="1" ht="30" customHeight="1" x14ac:dyDescent="0.25">
      <c r="B45" s="26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2">
        <f>K46</f>
        <v>10000</v>
      </c>
      <c r="L45" s="62">
        <f t="shared" si="12"/>
        <v>0</v>
      </c>
      <c r="M45" s="62">
        <f t="shared" si="12"/>
        <v>10000</v>
      </c>
      <c r="N45" s="62">
        <f t="shared" si="12"/>
        <v>0</v>
      </c>
      <c r="O45" s="62">
        <f t="shared" si="12"/>
        <v>10000</v>
      </c>
      <c r="P45" s="62">
        <f t="shared" si="12"/>
        <v>0</v>
      </c>
    </row>
    <row r="46" spans="2:16" s="31" customFormat="1" ht="29.25" customHeight="1" x14ac:dyDescent="0.25">
      <c r="B46" s="26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2">
        <f>K47</f>
        <v>10000</v>
      </c>
      <c r="L46" s="62">
        <f t="shared" si="12"/>
        <v>0</v>
      </c>
      <c r="M46" s="62">
        <f t="shared" si="12"/>
        <v>10000</v>
      </c>
      <c r="N46" s="62">
        <f t="shared" si="12"/>
        <v>0</v>
      </c>
      <c r="O46" s="62">
        <f t="shared" si="12"/>
        <v>10000</v>
      </c>
      <c r="P46" s="62">
        <f t="shared" si="12"/>
        <v>0</v>
      </c>
    </row>
    <row r="47" spans="2:16" s="31" customFormat="1" ht="30.75" customHeight="1" x14ac:dyDescent="0.25">
      <c r="B47" s="26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2">
        <v>10000</v>
      </c>
      <c r="L47" s="62">
        <v>0</v>
      </c>
      <c r="M47" s="62">
        <v>10000</v>
      </c>
      <c r="N47" s="62">
        <v>0</v>
      </c>
      <c r="O47" s="62">
        <v>10000</v>
      </c>
      <c r="P47" s="62">
        <v>0</v>
      </c>
    </row>
    <row r="48" spans="2:16" ht="17.25" customHeight="1" x14ac:dyDescent="0.25">
      <c r="B48" s="26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2">
        <f>K50</f>
        <v>1252721.95</v>
      </c>
      <c r="L48" s="62">
        <f>L50</f>
        <v>0</v>
      </c>
      <c r="M48" s="62">
        <f>M49</f>
        <v>1029786.37</v>
      </c>
      <c r="N48" s="62">
        <f t="shared" ref="N48:O48" si="13">N49</f>
        <v>0</v>
      </c>
      <c r="O48" s="62">
        <f t="shared" si="13"/>
        <v>1038320</v>
      </c>
      <c r="P48" s="62">
        <f>P50</f>
        <v>0</v>
      </c>
    </row>
    <row r="49" spans="2:16" ht="37.5" customHeight="1" x14ac:dyDescent="0.25">
      <c r="B49" s="26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2">
        <f>K50</f>
        <v>1252721.95</v>
      </c>
      <c r="L49" s="62">
        <f>L50</f>
        <v>0</v>
      </c>
      <c r="M49" s="62">
        <f>M50</f>
        <v>1029786.37</v>
      </c>
      <c r="N49" s="62">
        <f>N50</f>
        <v>0</v>
      </c>
      <c r="O49" s="62">
        <f>O50</f>
        <v>1038320</v>
      </c>
      <c r="P49" s="62">
        <f>P50</f>
        <v>0</v>
      </c>
    </row>
    <row r="50" spans="2:16" ht="19.5" customHeight="1" x14ac:dyDescent="0.25">
      <c r="B50" s="26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2">
        <f>K51+K54</f>
        <v>1252721.95</v>
      </c>
      <c r="L50" s="62">
        <f t="shared" ref="L50:P50" si="14">L51+L54</f>
        <v>0</v>
      </c>
      <c r="M50" s="62">
        <f t="shared" si="14"/>
        <v>1029786.37</v>
      </c>
      <c r="N50" s="62">
        <f t="shared" si="14"/>
        <v>0</v>
      </c>
      <c r="O50" s="62">
        <f t="shared" si="14"/>
        <v>1038320</v>
      </c>
      <c r="P50" s="62">
        <f t="shared" si="14"/>
        <v>0</v>
      </c>
    </row>
    <row r="51" spans="2:16" ht="18.75" customHeight="1" x14ac:dyDescent="0.25">
      <c r="B51" s="26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2">
        <f t="shared" ref="K51:P52" si="15">K52</f>
        <v>38000</v>
      </c>
      <c r="L51" s="62">
        <f t="shared" si="15"/>
        <v>0</v>
      </c>
      <c r="M51" s="62">
        <f t="shared" si="15"/>
        <v>38000</v>
      </c>
      <c r="N51" s="62">
        <f t="shared" si="15"/>
        <v>0</v>
      </c>
      <c r="O51" s="62">
        <f t="shared" si="15"/>
        <v>38000</v>
      </c>
      <c r="P51" s="62">
        <f t="shared" si="15"/>
        <v>0</v>
      </c>
    </row>
    <row r="52" spans="2:16" ht="31.5" customHeight="1" x14ac:dyDescent="0.25">
      <c r="B52" s="26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2">
        <f>K53</f>
        <v>38000</v>
      </c>
      <c r="L52" s="62">
        <f t="shared" si="15"/>
        <v>0</v>
      </c>
      <c r="M52" s="62">
        <f t="shared" si="15"/>
        <v>38000</v>
      </c>
      <c r="N52" s="62">
        <f t="shared" si="15"/>
        <v>0</v>
      </c>
      <c r="O52" s="62">
        <f t="shared" si="15"/>
        <v>38000</v>
      </c>
      <c r="P52" s="62">
        <f t="shared" si="15"/>
        <v>0</v>
      </c>
    </row>
    <row r="53" spans="2:16" ht="32.25" customHeight="1" x14ac:dyDescent="0.25">
      <c r="B53" s="26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2">
        <v>38000</v>
      </c>
      <c r="L53" s="62">
        <v>0</v>
      </c>
      <c r="M53" s="62">
        <v>38000</v>
      </c>
      <c r="N53" s="62">
        <v>0</v>
      </c>
      <c r="O53" s="62">
        <v>38000</v>
      </c>
      <c r="P53" s="62">
        <v>0</v>
      </c>
    </row>
    <row r="54" spans="2:16" ht="18.75" customHeight="1" x14ac:dyDescent="0.25">
      <c r="B54" s="26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2">
        <f t="shared" ref="K54:P54" si="16">K55+K57+K59</f>
        <v>1214721.95</v>
      </c>
      <c r="L54" s="62">
        <f t="shared" si="16"/>
        <v>0</v>
      </c>
      <c r="M54" s="62">
        <f t="shared" si="16"/>
        <v>991786.37</v>
      </c>
      <c r="N54" s="62">
        <f t="shared" si="16"/>
        <v>0</v>
      </c>
      <c r="O54" s="62">
        <f t="shared" si="16"/>
        <v>1000320</v>
      </c>
      <c r="P54" s="62">
        <f t="shared" si="16"/>
        <v>0</v>
      </c>
    </row>
    <row r="55" spans="2:16" ht="59.25" customHeight="1" x14ac:dyDescent="0.25">
      <c r="B55" s="26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2">
        <f>K56</f>
        <v>846300</v>
      </c>
      <c r="L55" s="62">
        <f t="shared" ref="L55:P55" si="17">L56</f>
        <v>0</v>
      </c>
      <c r="M55" s="62">
        <f t="shared" si="17"/>
        <v>650000</v>
      </c>
      <c r="N55" s="62">
        <f t="shared" si="17"/>
        <v>0</v>
      </c>
      <c r="O55" s="62">
        <f t="shared" si="17"/>
        <v>650000</v>
      </c>
      <c r="P55" s="62">
        <f t="shared" si="17"/>
        <v>0</v>
      </c>
    </row>
    <row r="56" spans="2:16" ht="22.5" customHeight="1" x14ac:dyDescent="0.25">
      <c r="B56" s="26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2">
        <v>846300</v>
      </c>
      <c r="L56" s="62">
        <v>0</v>
      </c>
      <c r="M56" s="62">
        <v>650000</v>
      </c>
      <c r="N56" s="62">
        <v>0</v>
      </c>
      <c r="O56" s="62">
        <v>650000</v>
      </c>
      <c r="P56" s="62">
        <v>0</v>
      </c>
    </row>
    <row r="57" spans="2:16" ht="29.25" customHeight="1" x14ac:dyDescent="0.25">
      <c r="B57" s="26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2">
        <f>K58</f>
        <v>367421.95</v>
      </c>
      <c r="L57" s="62">
        <f t="shared" ref="L57:P57" si="18">L58</f>
        <v>0</v>
      </c>
      <c r="M57" s="62">
        <f t="shared" si="18"/>
        <v>340786.37</v>
      </c>
      <c r="N57" s="62">
        <f t="shared" si="18"/>
        <v>0</v>
      </c>
      <c r="O57" s="62">
        <f t="shared" si="18"/>
        <v>349320</v>
      </c>
      <c r="P57" s="62">
        <f t="shared" si="18"/>
        <v>0</v>
      </c>
    </row>
    <row r="58" spans="2:16" ht="33" customHeight="1" x14ac:dyDescent="0.25">
      <c r="B58" s="26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2">
        <v>367421.95</v>
      </c>
      <c r="L58" s="62">
        <v>0</v>
      </c>
      <c r="M58" s="62">
        <v>340786.37</v>
      </c>
      <c r="N58" s="62">
        <v>0</v>
      </c>
      <c r="O58" s="62">
        <v>349320</v>
      </c>
      <c r="P58" s="62">
        <v>0</v>
      </c>
    </row>
    <row r="59" spans="2:16" ht="19.5" customHeight="1" x14ac:dyDescent="0.25">
      <c r="B59" s="26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2">
        <f>K60</f>
        <v>1000</v>
      </c>
      <c r="L59" s="62">
        <f t="shared" ref="L59:P59" si="19">L60</f>
        <v>0</v>
      </c>
      <c r="M59" s="62">
        <f t="shared" si="19"/>
        <v>1000</v>
      </c>
      <c r="N59" s="62">
        <f t="shared" si="19"/>
        <v>0</v>
      </c>
      <c r="O59" s="62">
        <f t="shared" si="19"/>
        <v>1000</v>
      </c>
      <c r="P59" s="62">
        <f t="shared" si="19"/>
        <v>0</v>
      </c>
    </row>
    <row r="60" spans="2:16" ht="21" customHeight="1" x14ac:dyDescent="0.25">
      <c r="B60" s="26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2">
        <v>1000</v>
      </c>
      <c r="L60" s="62">
        <v>0</v>
      </c>
      <c r="M60" s="62">
        <v>1000</v>
      </c>
      <c r="N60" s="62">
        <v>0</v>
      </c>
      <c r="O60" s="62">
        <v>1000</v>
      </c>
      <c r="P60" s="62">
        <v>0</v>
      </c>
    </row>
    <row r="61" spans="2:16" ht="17.25" customHeight="1" x14ac:dyDescent="0.25">
      <c r="B61" s="26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2">
        <f t="shared" ref="K61:P61" si="20">K66</f>
        <v>160150</v>
      </c>
      <c r="L61" s="62">
        <f t="shared" si="20"/>
        <v>160150</v>
      </c>
      <c r="M61" s="62">
        <f t="shared" si="20"/>
        <v>167581</v>
      </c>
      <c r="N61" s="62">
        <f t="shared" si="20"/>
        <v>167581</v>
      </c>
      <c r="O61" s="62">
        <f t="shared" si="20"/>
        <v>173684</v>
      </c>
      <c r="P61" s="62">
        <f t="shared" si="20"/>
        <v>173684</v>
      </c>
    </row>
    <row r="62" spans="2:16" ht="20.25" customHeight="1" x14ac:dyDescent="0.25">
      <c r="B62" s="26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2">
        <f t="shared" ref="K62:P62" si="21">K66</f>
        <v>160150</v>
      </c>
      <c r="L62" s="62">
        <f t="shared" si="21"/>
        <v>160150</v>
      </c>
      <c r="M62" s="62">
        <f t="shared" si="21"/>
        <v>167581</v>
      </c>
      <c r="N62" s="62">
        <f t="shared" si="21"/>
        <v>167581</v>
      </c>
      <c r="O62" s="62">
        <f t="shared" si="21"/>
        <v>173684</v>
      </c>
      <c r="P62" s="62">
        <f t="shared" si="21"/>
        <v>173684</v>
      </c>
    </row>
    <row r="63" spans="2:16" ht="17.25" customHeight="1" x14ac:dyDescent="0.25">
      <c r="B63" s="26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2">
        <f t="shared" ref="K63:P63" si="22">K66</f>
        <v>160150</v>
      </c>
      <c r="L63" s="62">
        <f t="shared" si="22"/>
        <v>160150</v>
      </c>
      <c r="M63" s="62">
        <f t="shared" si="22"/>
        <v>167581</v>
      </c>
      <c r="N63" s="62">
        <f t="shared" si="22"/>
        <v>167581</v>
      </c>
      <c r="O63" s="62">
        <f t="shared" si="22"/>
        <v>173684</v>
      </c>
      <c r="P63" s="62">
        <f t="shared" si="22"/>
        <v>173684</v>
      </c>
    </row>
    <row r="64" spans="2:16" ht="33" customHeight="1" x14ac:dyDescent="0.25">
      <c r="B64" s="26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2">
        <f t="shared" ref="K64:P64" si="23">K66</f>
        <v>160150</v>
      </c>
      <c r="L64" s="62">
        <f t="shared" si="23"/>
        <v>160150</v>
      </c>
      <c r="M64" s="62">
        <f t="shared" si="23"/>
        <v>167581</v>
      </c>
      <c r="N64" s="62">
        <f t="shared" si="23"/>
        <v>167581</v>
      </c>
      <c r="O64" s="62">
        <f t="shared" si="23"/>
        <v>173684</v>
      </c>
      <c r="P64" s="62">
        <f t="shared" si="23"/>
        <v>173684</v>
      </c>
    </row>
    <row r="65" spans="2:19" ht="19.5" customHeight="1" x14ac:dyDescent="0.25">
      <c r="B65" s="26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2">
        <f>K66</f>
        <v>160150</v>
      </c>
      <c r="L65" s="62">
        <f t="shared" ref="L65:P66" si="24">L66</f>
        <v>160150</v>
      </c>
      <c r="M65" s="62">
        <f t="shared" si="24"/>
        <v>167581</v>
      </c>
      <c r="N65" s="62">
        <f t="shared" si="24"/>
        <v>167581</v>
      </c>
      <c r="O65" s="62">
        <f t="shared" si="24"/>
        <v>173684</v>
      </c>
      <c r="P65" s="62">
        <f t="shared" si="24"/>
        <v>173684</v>
      </c>
    </row>
    <row r="66" spans="2:19" ht="32.25" customHeight="1" x14ac:dyDescent="0.25">
      <c r="B66" s="26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2">
        <f>K67</f>
        <v>160150</v>
      </c>
      <c r="L66" s="62">
        <f t="shared" si="24"/>
        <v>160150</v>
      </c>
      <c r="M66" s="62">
        <f t="shared" si="24"/>
        <v>167581</v>
      </c>
      <c r="N66" s="62">
        <f t="shared" si="24"/>
        <v>167581</v>
      </c>
      <c r="O66" s="62">
        <f t="shared" si="24"/>
        <v>173684</v>
      </c>
      <c r="P66" s="62">
        <f t="shared" si="24"/>
        <v>173684</v>
      </c>
    </row>
    <row r="67" spans="2:19" ht="58.5" customHeight="1" x14ac:dyDescent="0.25">
      <c r="B67" s="26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2">
        <f>K68</f>
        <v>160150</v>
      </c>
      <c r="L67" s="62">
        <f>L68</f>
        <v>160150</v>
      </c>
      <c r="M67" s="62">
        <f>M68</f>
        <v>167581</v>
      </c>
      <c r="N67" s="62">
        <f>N68</f>
        <v>167581</v>
      </c>
      <c r="O67" s="62">
        <f>O68</f>
        <v>173684</v>
      </c>
      <c r="P67" s="62">
        <f>P68</f>
        <v>173684</v>
      </c>
    </row>
    <row r="68" spans="2:19" ht="30.75" customHeight="1" x14ac:dyDescent="0.25">
      <c r="B68" s="26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2">
        <v>160150</v>
      </c>
      <c r="L68" s="62">
        <v>160150</v>
      </c>
      <c r="M68" s="62">
        <v>167581</v>
      </c>
      <c r="N68" s="62">
        <v>167581</v>
      </c>
      <c r="O68" s="62">
        <v>173684</v>
      </c>
      <c r="P68" s="62">
        <v>173684</v>
      </c>
    </row>
    <row r="69" spans="2:19" ht="24.75" customHeight="1" x14ac:dyDescent="0.25">
      <c r="B69" s="26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2">
        <f>K74+K77</f>
        <v>40000</v>
      </c>
      <c r="L69" s="62">
        <f t="shared" ref="L69:P69" si="25">L74+L77</f>
        <v>0</v>
      </c>
      <c r="M69" s="62">
        <f t="shared" si="25"/>
        <v>40000</v>
      </c>
      <c r="N69" s="62">
        <f t="shared" si="25"/>
        <v>0</v>
      </c>
      <c r="O69" s="62">
        <f t="shared" si="25"/>
        <v>40000</v>
      </c>
      <c r="P69" s="62">
        <f t="shared" si="25"/>
        <v>0</v>
      </c>
    </row>
    <row r="70" spans="2:19" ht="33.75" customHeight="1" x14ac:dyDescent="0.25">
      <c r="B70" s="43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2">
        <f t="shared" ref="K70:K75" si="26">K71</f>
        <v>20000</v>
      </c>
      <c r="L70" s="62">
        <f t="shared" ref="L70:P70" si="27">L71</f>
        <v>0</v>
      </c>
      <c r="M70" s="62">
        <f t="shared" si="27"/>
        <v>20000</v>
      </c>
      <c r="N70" s="62">
        <f t="shared" si="27"/>
        <v>0</v>
      </c>
      <c r="O70" s="62">
        <f t="shared" si="27"/>
        <v>20000</v>
      </c>
      <c r="P70" s="62">
        <f t="shared" si="27"/>
        <v>0</v>
      </c>
    </row>
    <row r="71" spans="2:19" ht="35.25" customHeight="1" x14ac:dyDescent="0.25">
      <c r="B71" s="26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2">
        <f t="shared" si="26"/>
        <v>20000</v>
      </c>
      <c r="L71" s="62">
        <f t="shared" ref="L71:P71" si="28">L72</f>
        <v>0</v>
      </c>
      <c r="M71" s="62">
        <f t="shared" si="28"/>
        <v>20000</v>
      </c>
      <c r="N71" s="62">
        <f t="shared" si="28"/>
        <v>0</v>
      </c>
      <c r="O71" s="62">
        <f t="shared" si="28"/>
        <v>20000</v>
      </c>
      <c r="P71" s="62">
        <f t="shared" si="28"/>
        <v>0</v>
      </c>
    </row>
    <row r="72" spans="2:19" ht="36" customHeight="1" x14ac:dyDescent="0.25">
      <c r="B72" s="26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2">
        <f t="shared" si="26"/>
        <v>20000</v>
      </c>
      <c r="L72" s="62">
        <f t="shared" ref="L72:P73" si="29">L73</f>
        <v>0</v>
      </c>
      <c r="M72" s="62">
        <f t="shared" si="29"/>
        <v>20000</v>
      </c>
      <c r="N72" s="62">
        <f t="shared" si="29"/>
        <v>0</v>
      </c>
      <c r="O72" s="62">
        <f t="shared" si="29"/>
        <v>20000</v>
      </c>
      <c r="P72" s="62">
        <f t="shared" si="29"/>
        <v>0</v>
      </c>
    </row>
    <row r="73" spans="2:19" ht="21.75" customHeight="1" x14ac:dyDescent="0.25">
      <c r="B73" s="26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2">
        <f>K74</f>
        <v>20000</v>
      </c>
      <c r="L73" s="62">
        <f t="shared" si="29"/>
        <v>0</v>
      </c>
      <c r="M73" s="62">
        <f t="shared" si="29"/>
        <v>20000</v>
      </c>
      <c r="N73" s="62">
        <f t="shared" si="29"/>
        <v>0</v>
      </c>
      <c r="O73" s="62">
        <f t="shared" si="29"/>
        <v>20000</v>
      </c>
      <c r="P73" s="62">
        <f t="shared" si="29"/>
        <v>0</v>
      </c>
    </row>
    <row r="74" spans="2:19" ht="19.5" customHeight="1" x14ac:dyDescent="0.25">
      <c r="B74" s="26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2">
        <f t="shared" si="26"/>
        <v>20000</v>
      </c>
      <c r="L74" s="62">
        <f t="shared" ref="L74:P74" si="30">L75</f>
        <v>0</v>
      </c>
      <c r="M74" s="62">
        <f t="shared" si="30"/>
        <v>20000</v>
      </c>
      <c r="N74" s="62">
        <f t="shared" si="30"/>
        <v>0</v>
      </c>
      <c r="O74" s="62">
        <f t="shared" si="30"/>
        <v>20000</v>
      </c>
      <c r="P74" s="62">
        <f t="shared" si="30"/>
        <v>0</v>
      </c>
    </row>
    <row r="75" spans="2:19" ht="27.75" customHeight="1" x14ac:dyDescent="0.25">
      <c r="B75" s="26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2">
        <f t="shared" si="26"/>
        <v>20000</v>
      </c>
      <c r="L75" s="62">
        <f t="shared" ref="L75:P75" si="31">L76</f>
        <v>0</v>
      </c>
      <c r="M75" s="62">
        <f t="shared" si="31"/>
        <v>20000</v>
      </c>
      <c r="N75" s="62">
        <f t="shared" si="31"/>
        <v>0</v>
      </c>
      <c r="O75" s="62">
        <f t="shared" si="31"/>
        <v>20000</v>
      </c>
      <c r="P75" s="62">
        <f t="shared" si="31"/>
        <v>0</v>
      </c>
      <c r="S75" s="32"/>
    </row>
    <row r="76" spans="2:19" ht="39.75" customHeight="1" x14ac:dyDescent="0.25">
      <c r="B76" s="26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2">
        <v>20000</v>
      </c>
      <c r="L76" s="62">
        <v>0</v>
      </c>
      <c r="M76" s="62">
        <v>20000</v>
      </c>
      <c r="N76" s="62">
        <v>0</v>
      </c>
      <c r="O76" s="62">
        <v>20000</v>
      </c>
      <c r="P76" s="62">
        <v>0</v>
      </c>
    </row>
    <row r="77" spans="2:19" ht="35.25" customHeight="1" x14ac:dyDescent="0.25">
      <c r="B77" s="26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2">
        <f t="shared" ref="K77:P77" si="32">K81</f>
        <v>20000</v>
      </c>
      <c r="L77" s="62">
        <f t="shared" si="32"/>
        <v>0</v>
      </c>
      <c r="M77" s="62">
        <f t="shared" si="32"/>
        <v>20000</v>
      </c>
      <c r="N77" s="62">
        <f t="shared" si="32"/>
        <v>0</v>
      </c>
      <c r="O77" s="62">
        <f t="shared" si="32"/>
        <v>20000</v>
      </c>
      <c r="P77" s="62">
        <f t="shared" si="32"/>
        <v>0</v>
      </c>
    </row>
    <row r="78" spans="2:19" ht="34.5" customHeight="1" x14ac:dyDescent="0.25">
      <c r="B78" s="26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2">
        <f t="shared" ref="K78:P78" si="33">K81</f>
        <v>20000</v>
      </c>
      <c r="L78" s="62">
        <f t="shared" si="33"/>
        <v>0</v>
      </c>
      <c r="M78" s="62">
        <f t="shared" si="33"/>
        <v>20000</v>
      </c>
      <c r="N78" s="62">
        <f t="shared" si="33"/>
        <v>0</v>
      </c>
      <c r="O78" s="62">
        <f t="shared" si="33"/>
        <v>20000</v>
      </c>
      <c r="P78" s="62">
        <f t="shared" si="33"/>
        <v>0</v>
      </c>
    </row>
    <row r="79" spans="2:19" ht="31.5" customHeight="1" x14ac:dyDescent="0.25">
      <c r="B79" s="26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2">
        <f t="shared" ref="K79:P79" si="34">K81</f>
        <v>20000</v>
      </c>
      <c r="L79" s="62">
        <f t="shared" si="34"/>
        <v>0</v>
      </c>
      <c r="M79" s="62">
        <f t="shared" si="34"/>
        <v>20000</v>
      </c>
      <c r="N79" s="62">
        <f t="shared" si="34"/>
        <v>0</v>
      </c>
      <c r="O79" s="62">
        <f t="shared" si="34"/>
        <v>20000</v>
      </c>
      <c r="P79" s="62">
        <f t="shared" si="34"/>
        <v>0</v>
      </c>
    </row>
    <row r="80" spans="2:19" ht="23.25" customHeight="1" x14ac:dyDescent="0.25">
      <c r="B80" s="26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2">
        <f t="shared" ref="K80:P81" si="35">K81</f>
        <v>20000</v>
      </c>
      <c r="L80" s="62">
        <f t="shared" si="35"/>
        <v>0</v>
      </c>
      <c r="M80" s="62">
        <f t="shared" si="35"/>
        <v>20000</v>
      </c>
      <c r="N80" s="62">
        <f t="shared" si="35"/>
        <v>0</v>
      </c>
      <c r="O80" s="62">
        <f t="shared" si="35"/>
        <v>20000</v>
      </c>
      <c r="P80" s="62">
        <f t="shared" si="35"/>
        <v>0</v>
      </c>
    </row>
    <row r="81" spans="2:16" ht="18" customHeight="1" x14ac:dyDescent="0.25">
      <c r="B81" s="26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2">
        <f>K82</f>
        <v>20000</v>
      </c>
      <c r="L81" s="62">
        <f t="shared" si="35"/>
        <v>0</v>
      </c>
      <c r="M81" s="62">
        <f t="shared" si="35"/>
        <v>20000</v>
      </c>
      <c r="N81" s="62">
        <f t="shared" si="35"/>
        <v>0</v>
      </c>
      <c r="O81" s="62">
        <f t="shared" si="35"/>
        <v>20000</v>
      </c>
      <c r="P81" s="62">
        <f t="shared" si="35"/>
        <v>0</v>
      </c>
    </row>
    <row r="82" spans="2:16" ht="16.5" customHeight="1" x14ac:dyDescent="0.25">
      <c r="B82" s="26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2">
        <f>K83</f>
        <v>20000</v>
      </c>
      <c r="L82" s="62">
        <f t="shared" ref="L82:P82" si="36">L83</f>
        <v>0</v>
      </c>
      <c r="M82" s="62">
        <f t="shared" si="36"/>
        <v>20000</v>
      </c>
      <c r="N82" s="62">
        <f t="shared" si="36"/>
        <v>0</v>
      </c>
      <c r="O82" s="62">
        <f t="shared" si="36"/>
        <v>20000</v>
      </c>
      <c r="P82" s="62">
        <f t="shared" si="36"/>
        <v>0</v>
      </c>
    </row>
    <row r="83" spans="2:16" ht="19.5" customHeight="1" x14ac:dyDescent="0.25">
      <c r="B83" s="43" t="s">
        <v>172</v>
      </c>
      <c r="C83" s="3">
        <v>605</v>
      </c>
      <c r="D83" s="4" t="s">
        <v>43</v>
      </c>
      <c r="E83" s="4" t="s">
        <v>24</v>
      </c>
      <c r="F83" s="38" t="s">
        <v>156</v>
      </c>
      <c r="G83" s="38" t="s">
        <v>214</v>
      </c>
      <c r="H83" s="38" t="s">
        <v>8</v>
      </c>
      <c r="I83" s="38" t="s">
        <v>139</v>
      </c>
      <c r="J83" s="38" t="s">
        <v>173</v>
      </c>
      <c r="K83" s="62">
        <v>20000</v>
      </c>
      <c r="L83" s="62">
        <v>0</v>
      </c>
      <c r="M83" s="62">
        <v>20000</v>
      </c>
      <c r="N83" s="62">
        <v>0</v>
      </c>
      <c r="O83" s="62">
        <v>20000</v>
      </c>
      <c r="P83" s="62">
        <v>0</v>
      </c>
    </row>
    <row r="84" spans="2:16" ht="15.75" customHeight="1" x14ac:dyDescent="0.25">
      <c r="B84" s="43" t="s">
        <v>94</v>
      </c>
      <c r="C84" s="3">
        <v>605</v>
      </c>
      <c r="D84" s="4" t="s">
        <v>6</v>
      </c>
      <c r="E84" s="4" t="s">
        <v>40</v>
      </c>
      <c r="F84" s="4"/>
      <c r="G84" s="4"/>
      <c r="H84" s="4"/>
      <c r="I84" s="4"/>
      <c r="J84" s="4"/>
      <c r="K84" s="62">
        <f>K85+K94</f>
        <v>685410</v>
      </c>
      <c r="L84" s="62">
        <f t="shared" ref="L84:P84" si="37">L85+L94</f>
        <v>0</v>
      </c>
      <c r="M84" s="62">
        <f t="shared" si="37"/>
        <v>715690</v>
      </c>
      <c r="N84" s="62">
        <f t="shared" si="37"/>
        <v>0</v>
      </c>
      <c r="O84" s="62">
        <f t="shared" si="37"/>
        <v>715690</v>
      </c>
      <c r="P84" s="62">
        <f t="shared" si="37"/>
        <v>0</v>
      </c>
    </row>
    <row r="85" spans="2:16" ht="19.5" customHeight="1" x14ac:dyDescent="0.25">
      <c r="B85" s="26" t="s">
        <v>95</v>
      </c>
      <c r="C85" s="3">
        <v>605</v>
      </c>
      <c r="D85" s="4" t="s">
        <v>6</v>
      </c>
      <c r="E85" s="4" t="s">
        <v>17</v>
      </c>
      <c r="F85" s="4"/>
      <c r="G85" s="4"/>
      <c r="H85" s="4"/>
      <c r="I85" s="4"/>
      <c r="J85" s="4"/>
      <c r="K85" s="62">
        <f t="shared" ref="K85:P85" si="38">K89</f>
        <v>665410</v>
      </c>
      <c r="L85" s="62">
        <f t="shared" si="38"/>
        <v>0</v>
      </c>
      <c r="M85" s="62">
        <f t="shared" si="38"/>
        <v>695690</v>
      </c>
      <c r="N85" s="62">
        <f t="shared" si="38"/>
        <v>0</v>
      </c>
      <c r="O85" s="62">
        <f t="shared" si="38"/>
        <v>695690</v>
      </c>
      <c r="P85" s="62">
        <f t="shared" si="38"/>
        <v>0</v>
      </c>
    </row>
    <row r="86" spans="2:16" ht="17.25" customHeight="1" x14ac:dyDescent="0.25">
      <c r="B86" s="26" t="s">
        <v>112</v>
      </c>
      <c r="C86" s="3">
        <v>605</v>
      </c>
      <c r="D86" s="4" t="s">
        <v>6</v>
      </c>
      <c r="E86" s="4" t="s">
        <v>17</v>
      </c>
      <c r="F86" s="4" t="s">
        <v>116</v>
      </c>
      <c r="G86" s="4" t="s">
        <v>117</v>
      </c>
      <c r="H86" s="4" t="s">
        <v>40</v>
      </c>
      <c r="I86" s="4" t="s">
        <v>118</v>
      </c>
      <c r="J86" s="4"/>
      <c r="K86" s="62">
        <f t="shared" ref="K86:P86" si="39">K89</f>
        <v>665410</v>
      </c>
      <c r="L86" s="62">
        <f t="shared" si="39"/>
        <v>0</v>
      </c>
      <c r="M86" s="62">
        <f t="shared" si="39"/>
        <v>695690</v>
      </c>
      <c r="N86" s="62">
        <f t="shared" si="39"/>
        <v>0</v>
      </c>
      <c r="O86" s="62">
        <f t="shared" si="39"/>
        <v>695690</v>
      </c>
      <c r="P86" s="62">
        <f t="shared" si="39"/>
        <v>0</v>
      </c>
    </row>
    <row r="87" spans="2:16" ht="29.25" customHeight="1" x14ac:dyDescent="0.25">
      <c r="B87" s="26" t="s">
        <v>113</v>
      </c>
      <c r="C87" s="3">
        <v>605</v>
      </c>
      <c r="D87" s="4" t="s">
        <v>6</v>
      </c>
      <c r="E87" s="4" t="s">
        <v>17</v>
      </c>
      <c r="F87" s="4" t="s">
        <v>116</v>
      </c>
      <c r="G87" s="4" t="s">
        <v>10</v>
      </c>
      <c r="H87" s="4" t="s">
        <v>40</v>
      </c>
      <c r="I87" s="4" t="s">
        <v>118</v>
      </c>
      <c r="J87" s="4"/>
      <c r="K87" s="62">
        <f>K88</f>
        <v>665410</v>
      </c>
      <c r="L87" s="62">
        <f t="shared" ref="L87:P88" si="40">L88</f>
        <v>0</v>
      </c>
      <c r="M87" s="62">
        <f t="shared" si="40"/>
        <v>695690</v>
      </c>
      <c r="N87" s="62">
        <f t="shared" si="40"/>
        <v>0</v>
      </c>
      <c r="O87" s="62">
        <f t="shared" si="40"/>
        <v>695690</v>
      </c>
      <c r="P87" s="62">
        <f t="shared" si="40"/>
        <v>0</v>
      </c>
    </row>
    <row r="88" spans="2:16" ht="20.25" customHeight="1" x14ac:dyDescent="0.25">
      <c r="B88" s="26" t="s">
        <v>144</v>
      </c>
      <c r="C88" s="3">
        <v>605</v>
      </c>
      <c r="D88" s="4" t="s">
        <v>6</v>
      </c>
      <c r="E88" s="4" t="s">
        <v>17</v>
      </c>
      <c r="F88" s="4" t="s">
        <v>116</v>
      </c>
      <c r="G88" s="4" t="s">
        <v>10</v>
      </c>
      <c r="H88" s="4" t="s">
        <v>6</v>
      </c>
      <c r="I88" s="4" t="s">
        <v>118</v>
      </c>
      <c r="J88" s="4"/>
      <c r="K88" s="62">
        <f>K89</f>
        <v>665410</v>
      </c>
      <c r="L88" s="62">
        <f t="shared" si="40"/>
        <v>0</v>
      </c>
      <c r="M88" s="62">
        <f t="shared" si="40"/>
        <v>695690</v>
      </c>
      <c r="N88" s="62">
        <f t="shared" si="40"/>
        <v>0</v>
      </c>
      <c r="O88" s="62">
        <f t="shared" si="40"/>
        <v>695690</v>
      </c>
      <c r="P88" s="62">
        <f t="shared" si="40"/>
        <v>0</v>
      </c>
    </row>
    <row r="89" spans="2:16" ht="29.25" customHeight="1" x14ac:dyDescent="0.25">
      <c r="B89" s="26" t="s">
        <v>146</v>
      </c>
      <c r="C89" s="3">
        <v>605</v>
      </c>
      <c r="D89" s="4" t="s">
        <v>6</v>
      </c>
      <c r="E89" s="4" t="s">
        <v>17</v>
      </c>
      <c r="F89" s="4" t="s">
        <v>116</v>
      </c>
      <c r="G89" s="4" t="s">
        <v>10</v>
      </c>
      <c r="H89" s="4" t="s">
        <v>6</v>
      </c>
      <c r="I89" s="4" t="s">
        <v>137</v>
      </c>
      <c r="J89" s="4"/>
      <c r="K89" s="62">
        <f t="shared" ref="K89:P89" si="41">K90+K92</f>
        <v>665410</v>
      </c>
      <c r="L89" s="62">
        <f t="shared" si="41"/>
        <v>0</v>
      </c>
      <c r="M89" s="62">
        <f t="shared" si="41"/>
        <v>695690</v>
      </c>
      <c r="N89" s="62">
        <f t="shared" si="41"/>
        <v>0</v>
      </c>
      <c r="O89" s="62">
        <f t="shared" si="41"/>
        <v>695690</v>
      </c>
      <c r="P89" s="62">
        <f t="shared" si="41"/>
        <v>0</v>
      </c>
    </row>
    <row r="90" spans="2:16" ht="29.25" customHeight="1" x14ac:dyDescent="0.25">
      <c r="B90" s="26" t="s">
        <v>224</v>
      </c>
      <c r="C90" s="3">
        <v>605</v>
      </c>
      <c r="D90" s="4" t="s">
        <v>6</v>
      </c>
      <c r="E90" s="4" t="s">
        <v>17</v>
      </c>
      <c r="F90" s="4" t="s">
        <v>116</v>
      </c>
      <c r="G90" s="4" t="s">
        <v>10</v>
      </c>
      <c r="H90" s="4" t="s">
        <v>6</v>
      </c>
      <c r="I90" s="4" t="s">
        <v>137</v>
      </c>
      <c r="J90" s="4" t="s">
        <v>124</v>
      </c>
      <c r="K90" s="62">
        <f>K91</f>
        <v>33270.5</v>
      </c>
      <c r="L90" s="62">
        <f t="shared" ref="L90:M90" si="42">L91</f>
        <v>0</v>
      </c>
      <c r="M90" s="62">
        <f t="shared" si="42"/>
        <v>34784.5</v>
      </c>
      <c r="N90" s="62">
        <f t="shared" ref="N90" si="43">N91</f>
        <v>0</v>
      </c>
      <c r="O90" s="62">
        <f t="shared" ref="O90" si="44">O91</f>
        <v>34784.5</v>
      </c>
      <c r="P90" s="62">
        <f t="shared" ref="P90" si="45">P91</f>
        <v>0</v>
      </c>
    </row>
    <row r="91" spans="2:16" ht="36.75" customHeight="1" x14ac:dyDescent="0.25">
      <c r="B91" s="26" t="s">
        <v>125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10</v>
      </c>
      <c r="H91" s="4" t="s">
        <v>6</v>
      </c>
      <c r="I91" s="4" t="s">
        <v>137</v>
      </c>
      <c r="J91" s="4" t="s">
        <v>126</v>
      </c>
      <c r="K91" s="62">
        <v>33270.5</v>
      </c>
      <c r="L91" s="62">
        <v>0</v>
      </c>
      <c r="M91" s="62">
        <v>34784.5</v>
      </c>
      <c r="N91" s="62">
        <v>0</v>
      </c>
      <c r="O91" s="62">
        <v>34784.5</v>
      </c>
      <c r="P91" s="62">
        <v>0</v>
      </c>
    </row>
    <row r="92" spans="2:16" ht="15" customHeight="1" x14ac:dyDescent="0.25">
      <c r="B92" s="26" t="s">
        <v>147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6</v>
      </c>
      <c r="I92" s="4" t="s">
        <v>295</v>
      </c>
      <c r="J92" s="4" t="s">
        <v>148</v>
      </c>
      <c r="K92" s="62">
        <f>K93</f>
        <v>632139.5</v>
      </c>
      <c r="L92" s="62">
        <v>0</v>
      </c>
      <c r="M92" s="62">
        <f>M93</f>
        <v>660905.5</v>
      </c>
      <c r="N92" s="62">
        <v>0</v>
      </c>
      <c r="O92" s="62">
        <f>O93</f>
        <v>660905.5</v>
      </c>
      <c r="P92" s="62">
        <v>0</v>
      </c>
    </row>
    <row r="93" spans="2:16" ht="18" customHeight="1" x14ac:dyDescent="0.25">
      <c r="B93" s="26" t="s">
        <v>149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295</v>
      </c>
      <c r="J93" s="4" t="s">
        <v>150</v>
      </c>
      <c r="K93" s="62">
        <v>632139.5</v>
      </c>
      <c r="L93" s="62">
        <v>0</v>
      </c>
      <c r="M93" s="62">
        <v>660905.5</v>
      </c>
      <c r="N93" s="62">
        <v>0</v>
      </c>
      <c r="O93" s="62">
        <v>660905.5</v>
      </c>
      <c r="P93" s="62">
        <v>0</v>
      </c>
    </row>
    <row r="94" spans="2:16" ht="20.25" customHeight="1" x14ac:dyDescent="0.25">
      <c r="B94" s="26" t="s">
        <v>96</v>
      </c>
      <c r="C94" s="3">
        <v>605</v>
      </c>
      <c r="D94" s="4" t="s">
        <v>6</v>
      </c>
      <c r="E94" s="4" t="s">
        <v>97</v>
      </c>
      <c r="F94" s="4"/>
      <c r="G94" s="4"/>
      <c r="H94" s="4"/>
      <c r="I94" s="4"/>
      <c r="J94" s="4"/>
      <c r="K94" s="62">
        <f t="shared" ref="K94:P95" si="46">K99</f>
        <v>20000</v>
      </c>
      <c r="L94" s="62">
        <f t="shared" si="46"/>
        <v>0</v>
      </c>
      <c r="M94" s="62">
        <f t="shared" si="46"/>
        <v>20000</v>
      </c>
      <c r="N94" s="62">
        <f t="shared" si="46"/>
        <v>0</v>
      </c>
      <c r="O94" s="62">
        <f t="shared" si="46"/>
        <v>20000</v>
      </c>
      <c r="P94" s="62">
        <f t="shared" si="46"/>
        <v>0</v>
      </c>
    </row>
    <row r="95" spans="2:16" ht="17.25" customHeight="1" x14ac:dyDescent="0.25">
      <c r="B95" s="26" t="s">
        <v>112</v>
      </c>
      <c r="C95" s="3">
        <v>605</v>
      </c>
      <c r="D95" s="4" t="s">
        <v>6</v>
      </c>
      <c r="E95" s="4" t="s">
        <v>97</v>
      </c>
      <c r="F95" s="4" t="s">
        <v>116</v>
      </c>
      <c r="G95" s="4" t="s">
        <v>117</v>
      </c>
      <c r="H95" s="4" t="s">
        <v>40</v>
      </c>
      <c r="I95" s="4" t="s">
        <v>118</v>
      </c>
      <c r="J95" s="4"/>
      <c r="K95" s="62">
        <f t="shared" si="46"/>
        <v>20000</v>
      </c>
      <c r="L95" s="62">
        <f t="shared" si="46"/>
        <v>0</v>
      </c>
      <c r="M95" s="62">
        <f t="shared" si="46"/>
        <v>20000</v>
      </c>
      <c r="N95" s="62">
        <f t="shared" si="46"/>
        <v>0</v>
      </c>
      <c r="O95" s="62">
        <f t="shared" si="46"/>
        <v>20000</v>
      </c>
      <c r="P95" s="62">
        <f t="shared" si="46"/>
        <v>0</v>
      </c>
    </row>
    <row r="96" spans="2:16" ht="29.25" customHeight="1" x14ac:dyDescent="0.25">
      <c r="B96" s="26" t="s">
        <v>113</v>
      </c>
      <c r="C96" s="3">
        <v>605</v>
      </c>
      <c r="D96" s="4" t="s">
        <v>6</v>
      </c>
      <c r="E96" s="4" t="s">
        <v>97</v>
      </c>
      <c r="F96" s="4" t="s">
        <v>116</v>
      </c>
      <c r="G96" s="4" t="s">
        <v>10</v>
      </c>
      <c r="H96" s="4" t="s">
        <v>40</v>
      </c>
      <c r="I96" s="4" t="s">
        <v>118</v>
      </c>
      <c r="J96" s="4"/>
      <c r="K96" s="62">
        <f t="shared" ref="K96:P96" si="47">K99</f>
        <v>20000</v>
      </c>
      <c r="L96" s="62">
        <f t="shared" si="47"/>
        <v>0</v>
      </c>
      <c r="M96" s="62">
        <f t="shared" si="47"/>
        <v>20000</v>
      </c>
      <c r="N96" s="62">
        <f t="shared" si="47"/>
        <v>0</v>
      </c>
      <c r="O96" s="62">
        <f t="shared" si="47"/>
        <v>20000</v>
      </c>
      <c r="P96" s="62">
        <f t="shared" si="47"/>
        <v>0</v>
      </c>
    </row>
    <row r="97" spans="2:16" ht="18" customHeight="1" x14ac:dyDescent="0.25">
      <c r="B97" s="26" t="s">
        <v>144</v>
      </c>
      <c r="C97" s="3">
        <v>605</v>
      </c>
      <c r="D97" s="4" t="s">
        <v>6</v>
      </c>
      <c r="E97" s="4" t="s">
        <v>97</v>
      </c>
      <c r="F97" s="4" t="s">
        <v>116</v>
      </c>
      <c r="G97" s="4" t="s">
        <v>10</v>
      </c>
      <c r="H97" s="4" t="s">
        <v>6</v>
      </c>
      <c r="I97" s="4" t="s">
        <v>118</v>
      </c>
      <c r="J97" s="4"/>
      <c r="K97" s="62">
        <f t="shared" ref="K97:P97" si="48">K99</f>
        <v>20000</v>
      </c>
      <c r="L97" s="62">
        <f t="shared" si="48"/>
        <v>0</v>
      </c>
      <c r="M97" s="62">
        <f t="shared" si="48"/>
        <v>20000</v>
      </c>
      <c r="N97" s="62">
        <f t="shared" si="48"/>
        <v>0</v>
      </c>
      <c r="O97" s="62">
        <f t="shared" si="48"/>
        <v>20000</v>
      </c>
      <c r="P97" s="62">
        <f t="shared" si="48"/>
        <v>0</v>
      </c>
    </row>
    <row r="98" spans="2:16" ht="18.75" customHeight="1" x14ac:dyDescent="0.25">
      <c r="B98" s="26" t="s">
        <v>151</v>
      </c>
      <c r="C98" s="3">
        <v>605</v>
      </c>
      <c r="D98" s="4" t="s">
        <v>6</v>
      </c>
      <c r="E98" s="4" t="s">
        <v>97</v>
      </c>
      <c r="F98" s="4" t="s">
        <v>116</v>
      </c>
      <c r="G98" s="4" t="s">
        <v>10</v>
      </c>
      <c r="H98" s="4" t="s">
        <v>6</v>
      </c>
      <c r="I98" s="4" t="s">
        <v>139</v>
      </c>
      <c r="J98" s="4"/>
      <c r="K98" s="62">
        <f t="shared" ref="K98:P99" si="49">K99</f>
        <v>20000</v>
      </c>
      <c r="L98" s="62">
        <f t="shared" si="49"/>
        <v>0</v>
      </c>
      <c r="M98" s="62">
        <f t="shared" si="49"/>
        <v>20000</v>
      </c>
      <c r="N98" s="62">
        <f t="shared" si="49"/>
        <v>0</v>
      </c>
      <c r="O98" s="62">
        <f t="shared" si="49"/>
        <v>20000</v>
      </c>
      <c r="P98" s="62">
        <f t="shared" si="49"/>
        <v>0</v>
      </c>
    </row>
    <row r="99" spans="2:16" ht="29.25" customHeight="1" x14ac:dyDescent="0.25">
      <c r="B99" s="26" t="s">
        <v>224</v>
      </c>
      <c r="C99" s="3">
        <v>605</v>
      </c>
      <c r="D99" s="4" t="s">
        <v>6</v>
      </c>
      <c r="E99" s="4" t="s">
        <v>97</v>
      </c>
      <c r="F99" s="4" t="s">
        <v>116</v>
      </c>
      <c r="G99" s="4" t="s">
        <v>10</v>
      </c>
      <c r="H99" s="4" t="s">
        <v>6</v>
      </c>
      <c r="I99" s="4" t="s">
        <v>139</v>
      </c>
      <c r="J99" s="4" t="s">
        <v>124</v>
      </c>
      <c r="K99" s="62">
        <f>K100</f>
        <v>20000</v>
      </c>
      <c r="L99" s="62">
        <f t="shared" si="49"/>
        <v>0</v>
      </c>
      <c r="M99" s="62">
        <f t="shared" si="49"/>
        <v>20000</v>
      </c>
      <c r="N99" s="62">
        <f t="shared" si="49"/>
        <v>0</v>
      </c>
      <c r="O99" s="62">
        <f t="shared" si="49"/>
        <v>20000</v>
      </c>
      <c r="P99" s="62">
        <f t="shared" si="49"/>
        <v>0</v>
      </c>
    </row>
    <row r="100" spans="2:16" ht="36" customHeight="1" x14ac:dyDescent="0.25">
      <c r="B100" s="26" t="s">
        <v>125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10</v>
      </c>
      <c r="H100" s="4" t="s">
        <v>6</v>
      </c>
      <c r="I100" s="4" t="s">
        <v>139</v>
      </c>
      <c r="J100" s="4" t="s">
        <v>126</v>
      </c>
      <c r="K100" s="62">
        <v>20000</v>
      </c>
      <c r="L100" s="62">
        <v>0</v>
      </c>
      <c r="M100" s="62">
        <v>20000</v>
      </c>
      <c r="N100" s="62">
        <v>0</v>
      </c>
      <c r="O100" s="62">
        <v>20000</v>
      </c>
      <c r="P100" s="62">
        <v>0</v>
      </c>
    </row>
    <row r="101" spans="2:16" ht="22.5" customHeight="1" x14ac:dyDescent="0.25">
      <c r="B101" s="26" t="s">
        <v>98</v>
      </c>
      <c r="C101" s="3">
        <v>605</v>
      </c>
      <c r="D101" s="4" t="s">
        <v>12</v>
      </c>
      <c r="E101" s="4" t="s">
        <v>40</v>
      </c>
      <c r="F101" s="4"/>
      <c r="G101" s="4"/>
      <c r="H101" s="4"/>
      <c r="I101" s="4"/>
      <c r="J101" s="4"/>
      <c r="K101" s="62">
        <f>K103</f>
        <v>121000</v>
      </c>
      <c r="L101" s="62">
        <f t="shared" ref="L101:P101" si="50">L103</f>
        <v>0</v>
      </c>
      <c r="M101" s="62">
        <f t="shared" si="50"/>
        <v>121000</v>
      </c>
      <c r="N101" s="62">
        <f t="shared" si="50"/>
        <v>0</v>
      </c>
      <c r="O101" s="62">
        <f t="shared" si="50"/>
        <v>121000</v>
      </c>
      <c r="P101" s="62">
        <f t="shared" si="50"/>
        <v>0</v>
      </c>
    </row>
    <row r="102" spans="2:16" ht="15.75" customHeight="1" x14ac:dyDescent="0.25">
      <c r="B102" s="26" t="s">
        <v>99</v>
      </c>
      <c r="C102" s="3">
        <v>605</v>
      </c>
      <c r="D102" s="4" t="s">
        <v>12</v>
      </c>
      <c r="E102" s="4" t="s">
        <v>43</v>
      </c>
      <c r="F102" s="4"/>
      <c r="G102" s="4"/>
      <c r="H102" s="4"/>
      <c r="I102" s="4"/>
      <c r="J102" s="4"/>
      <c r="K102" s="62">
        <f>K103</f>
        <v>121000</v>
      </c>
      <c r="L102" s="62">
        <f t="shared" ref="L102:P102" si="51">L103</f>
        <v>0</v>
      </c>
      <c r="M102" s="62">
        <f t="shared" si="51"/>
        <v>121000</v>
      </c>
      <c r="N102" s="62">
        <f t="shared" si="51"/>
        <v>0</v>
      </c>
      <c r="O102" s="62">
        <f t="shared" si="51"/>
        <v>121000</v>
      </c>
      <c r="P102" s="62">
        <f t="shared" si="51"/>
        <v>0</v>
      </c>
    </row>
    <row r="103" spans="2:16" ht="33" customHeight="1" x14ac:dyDescent="0.25">
      <c r="B103" s="26" t="s">
        <v>155</v>
      </c>
      <c r="C103" s="3">
        <v>605</v>
      </c>
      <c r="D103" s="4" t="s">
        <v>12</v>
      </c>
      <c r="E103" s="4" t="s">
        <v>43</v>
      </c>
      <c r="F103" s="4" t="s">
        <v>156</v>
      </c>
      <c r="G103" s="4" t="s">
        <v>117</v>
      </c>
      <c r="H103" s="4" t="s">
        <v>40</v>
      </c>
      <c r="I103" s="4" t="s">
        <v>118</v>
      </c>
      <c r="J103" s="4"/>
      <c r="K103" s="62">
        <f>K104</f>
        <v>121000</v>
      </c>
      <c r="L103" s="62">
        <f t="shared" ref="L103:P103" si="52">L104</f>
        <v>0</v>
      </c>
      <c r="M103" s="62">
        <f t="shared" si="52"/>
        <v>121000</v>
      </c>
      <c r="N103" s="62">
        <f t="shared" si="52"/>
        <v>0</v>
      </c>
      <c r="O103" s="62">
        <f t="shared" si="52"/>
        <v>121000</v>
      </c>
      <c r="P103" s="62">
        <f t="shared" si="52"/>
        <v>0</v>
      </c>
    </row>
    <row r="104" spans="2:16" ht="45" customHeight="1" x14ac:dyDescent="0.25">
      <c r="B104" s="26" t="s">
        <v>217</v>
      </c>
      <c r="C104" s="3">
        <v>605</v>
      </c>
      <c r="D104" s="4" t="s">
        <v>12</v>
      </c>
      <c r="E104" s="4" t="s">
        <v>43</v>
      </c>
      <c r="F104" s="4" t="s">
        <v>156</v>
      </c>
      <c r="G104" s="4" t="s">
        <v>218</v>
      </c>
      <c r="H104" s="4" t="s">
        <v>40</v>
      </c>
      <c r="I104" s="4" t="s">
        <v>118</v>
      </c>
      <c r="J104" s="4"/>
      <c r="K104" s="62">
        <f>K105</f>
        <v>121000</v>
      </c>
      <c r="L104" s="62">
        <f t="shared" ref="L104:P104" si="53">L105</f>
        <v>0</v>
      </c>
      <c r="M104" s="62">
        <f t="shared" si="53"/>
        <v>121000</v>
      </c>
      <c r="N104" s="62">
        <f t="shared" si="53"/>
        <v>0</v>
      </c>
      <c r="O104" s="62">
        <f t="shared" si="53"/>
        <v>121000</v>
      </c>
      <c r="P104" s="62">
        <f t="shared" si="53"/>
        <v>0</v>
      </c>
    </row>
    <row r="105" spans="2:16" ht="22.5" customHeight="1" x14ac:dyDescent="0.25">
      <c r="B105" s="26" t="s">
        <v>219</v>
      </c>
      <c r="C105" s="3">
        <v>605</v>
      </c>
      <c r="D105" s="4" t="s">
        <v>12</v>
      </c>
      <c r="E105" s="4" t="s">
        <v>43</v>
      </c>
      <c r="F105" s="4" t="s">
        <v>156</v>
      </c>
      <c r="G105" s="4" t="s">
        <v>218</v>
      </c>
      <c r="H105" s="4" t="s">
        <v>8</v>
      </c>
      <c r="I105" s="4" t="s">
        <v>118</v>
      </c>
      <c r="J105" s="4"/>
      <c r="K105" s="62">
        <f>K106+K109+K112</f>
        <v>121000</v>
      </c>
      <c r="L105" s="62">
        <f t="shared" ref="L105:P105" si="54">L106+L109+L112</f>
        <v>0</v>
      </c>
      <c r="M105" s="62">
        <f t="shared" si="54"/>
        <v>121000</v>
      </c>
      <c r="N105" s="62">
        <f t="shared" si="54"/>
        <v>0</v>
      </c>
      <c r="O105" s="62">
        <f t="shared" si="54"/>
        <v>121000</v>
      </c>
      <c r="P105" s="62">
        <f t="shared" si="54"/>
        <v>0</v>
      </c>
    </row>
    <row r="106" spans="2:16" s="34" customFormat="1" ht="16.5" customHeight="1" x14ac:dyDescent="0.25">
      <c r="B106" s="26" t="s">
        <v>176</v>
      </c>
      <c r="C106" s="3">
        <v>605</v>
      </c>
      <c r="D106" s="4" t="s">
        <v>12</v>
      </c>
      <c r="E106" s="4" t="s">
        <v>43</v>
      </c>
      <c r="F106" s="4" t="s">
        <v>156</v>
      </c>
      <c r="G106" s="4" t="s">
        <v>218</v>
      </c>
      <c r="H106" s="4" t="s">
        <v>8</v>
      </c>
      <c r="I106" s="4" t="s">
        <v>137</v>
      </c>
      <c r="J106" s="4"/>
      <c r="K106" s="62">
        <f>K107</f>
        <v>70000</v>
      </c>
      <c r="L106" s="62">
        <f t="shared" ref="L106:P106" si="55">L107</f>
        <v>0</v>
      </c>
      <c r="M106" s="62">
        <f t="shared" si="55"/>
        <v>70000</v>
      </c>
      <c r="N106" s="62">
        <f t="shared" si="55"/>
        <v>0</v>
      </c>
      <c r="O106" s="62">
        <f t="shared" si="55"/>
        <v>70000</v>
      </c>
      <c r="P106" s="62">
        <f t="shared" si="55"/>
        <v>0</v>
      </c>
    </row>
    <row r="107" spans="2:16" ht="31.5" customHeight="1" x14ac:dyDescent="0.25">
      <c r="B107" s="26" t="s">
        <v>224</v>
      </c>
      <c r="C107" s="3">
        <v>605</v>
      </c>
      <c r="D107" s="4" t="s">
        <v>12</v>
      </c>
      <c r="E107" s="4" t="s">
        <v>43</v>
      </c>
      <c r="F107" s="4" t="s">
        <v>156</v>
      </c>
      <c r="G107" s="4" t="s">
        <v>218</v>
      </c>
      <c r="H107" s="4" t="s">
        <v>8</v>
      </c>
      <c r="I107" s="4" t="s">
        <v>137</v>
      </c>
      <c r="J107" s="4" t="s">
        <v>124</v>
      </c>
      <c r="K107" s="62">
        <v>70000</v>
      </c>
      <c r="L107" s="62">
        <v>0</v>
      </c>
      <c r="M107" s="62">
        <v>70000</v>
      </c>
      <c r="N107" s="62">
        <v>0</v>
      </c>
      <c r="O107" s="62">
        <v>70000</v>
      </c>
      <c r="P107" s="62">
        <v>0</v>
      </c>
    </row>
    <row r="108" spans="2:16" ht="36" customHeight="1" x14ac:dyDescent="0.25">
      <c r="B108" s="26" t="s">
        <v>125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218</v>
      </c>
      <c r="H108" s="4" t="s">
        <v>8</v>
      </c>
      <c r="I108" s="4" t="s">
        <v>137</v>
      </c>
      <c r="J108" s="4" t="s">
        <v>126</v>
      </c>
      <c r="K108" s="62">
        <v>70000</v>
      </c>
      <c r="L108" s="62">
        <v>0</v>
      </c>
      <c r="M108" s="62">
        <v>70000</v>
      </c>
      <c r="N108" s="62">
        <v>0</v>
      </c>
      <c r="O108" s="62">
        <v>70000</v>
      </c>
      <c r="P108" s="62">
        <v>0</v>
      </c>
    </row>
    <row r="109" spans="2:16" s="34" customFormat="1" ht="23.25" customHeight="1" x14ac:dyDescent="0.25">
      <c r="B109" s="26" t="s">
        <v>220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8</v>
      </c>
      <c r="I109" s="4" t="s">
        <v>139</v>
      </c>
      <c r="J109" s="4"/>
      <c r="K109" s="62">
        <f>K110</f>
        <v>48000</v>
      </c>
      <c r="L109" s="62">
        <f t="shared" ref="L109:P109" si="56">L110</f>
        <v>0</v>
      </c>
      <c r="M109" s="62">
        <f t="shared" si="56"/>
        <v>48000</v>
      </c>
      <c r="N109" s="62">
        <f t="shared" si="56"/>
        <v>0</v>
      </c>
      <c r="O109" s="62">
        <f t="shared" si="56"/>
        <v>48000</v>
      </c>
      <c r="P109" s="62">
        <f t="shared" si="56"/>
        <v>0</v>
      </c>
    </row>
    <row r="110" spans="2:16" s="34" customFormat="1" ht="27.75" customHeight="1" x14ac:dyDescent="0.25">
      <c r="B110" s="26" t="s">
        <v>224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139</v>
      </c>
      <c r="J110" s="4" t="s">
        <v>124</v>
      </c>
      <c r="K110" s="62">
        <f>K111</f>
        <v>48000</v>
      </c>
      <c r="L110" s="62">
        <f t="shared" ref="L110:P110" si="57">L111</f>
        <v>0</v>
      </c>
      <c r="M110" s="62">
        <f t="shared" si="57"/>
        <v>48000</v>
      </c>
      <c r="N110" s="62">
        <f t="shared" si="57"/>
        <v>0</v>
      </c>
      <c r="O110" s="62">
        <f t="shared" si="57"/>
        <v>48000</v>
      </c>
      <c r="P110" s="62">
        <f t="shared" si="57"/>
        <v>0</v>
      </c>
    </row>
    <row r="111" spans="2:16" s="34" customFormat="1" ht="35.25" customHeight="1" x14ac:dyDescent="0.25">
      <c r="B111" s="26" t="s">
        <v>125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139</v>
      </c>
      <c r="J111" s="4" t="s">
        <v>126</v>
      </c>
      <c r="K111" s="62">
        <v>48000</v>
      </c>
      <c r="L111" s="62">
        <v>0</v>
      </c>
      <c r="M111" s="62">
        <v>48000</v>
      </c>
      <c r="N111" s="62">
        <v>0</v>
      </c>
      <c r="O111" s="62">
        <v>48000</v>
      </c>
      <c r="P111" s="62">
        <v>0</v>
      </c>
    </row>
    <row r="112" spans="2:16" s="34" customFormat="1" ht="18" customHeight="1" x14ac:dyDescent="0.25">
      <c r="B112" s="26" t="s">
        <v>221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145</v>
      </c>
      <c r="J112" s="4"/>
      <c r="K112" s="62">
        <f>K113</f>
        <v>3000</v>
      </c>
      <c r="L112" s="62">
        <f t="shared" ref="L112:P112" si="58">L113</f>
        <v>0</v>
      </c>
      <c r="M112" s="62">
        <f t="shared" si="58"/>
        <v>3000</v>
      </c>
      <c r="N112" s="62">
        <f t="shared" si="58"/>
        <v>0</v>
      </c>
      <c r="O112" s="62">
        <f t="shared" si="58"/>
        <v>3000</v>
      </c>
      <c r="P112" s="62">
        <f t="shared" si="58"/>
        <v>0</v>
      </c>
    </row>
    <row r="113" spans="2:16" s="34" customFormat="1" ht="32.25" customHeight="1" x14ac:dyDescent="0.25">
      <c r="B113" s="26" t="s">
        <v>224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145</v>
      </c>
      <c r="J113" s="4" t="s">
        <v>124</v>
      </c>
      <c r="K113" s="62">
        <f>K114</f>
        <v>3000</v>
      </c>
      <c r="L113" s="62">
        <f t="shared" ref="L113:O113" si="59">L114</f>
        <v>0</v>
      </c>
      <c r="M113" s="62">
        <f t="shared" si="59"/>
        <v>3000</v>
      </c>
      <c r="N113" s="62">
        <f t="shared" si="59"/>
        <v>0</v>
      </c>
      <c r="O113" s="62">
        <f t="shared" si="59"/>
        <v>3000</v>
      </c>
      <c r="P113" s="62">
        <f>P114</f>
        <v>0</v>
      </c>
    </row>
    <row r="114" spans="2:16" s="34" customFormat="1" ht="36.75" customHeight="1" x14ac:dyDescent="0.25">
      <c r="B114" s="26" t="s">
        <v>125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145</v>
      </c>
      <c r="J114" s="4" t="s">
        <v>126</v>
      </c>
      <c r="K114" s="62">
        <v>3000</v>
      </c>
      <c r="L114" s="62">
        <v>0</v>
      </c>
      <c r="M114" s="62">
        <v>3000</v>
      </c>
      <c r="N114" s="62">
        <v>0</v>
      </c>
      <c r="O114" s="62">
        <v>3000</v>
      </c>
      <c r="P114" s="62">
        <v>0</v>
      </c>
    </row>
    <row r="115" spans="2:16" ht="15.75" customHeight="1" x14ac:dyDescent="0.25">
      <c r="B115" s="26" t="s">
        <v>100</v>
      </c>
      <c r="C115" s="3">
        <v>605</v>
      </c>
      <c r="D115" s="4" t="s">
        <v>88</v>
      </c>
      <c r="E115" s="4" t="s">
        <v>40</v>
      </c>
      <c r="F115" s="4"/>
      <c r="G115" s="4"/>
      <c r="H115" s="4"/>
      <c r="I115" s="4"/>
      <c r="J115" s="4"/>
      <c r="K115" s="62">
        <f t="shared" ref="K115:P115" si="60">K121</f>
        <v>10000</v>
      </c>
      <c r="L115" s="62">
        <f t="shared" si="60"/>
        <v>0</v>
      </c>
      <c r="M115" s="62">
        <f t="shared" si="60"/>
        <v>10000</v>
      </c>
      <c r="N115" s="62">
        <f t="shared" si="60"/>
        <v>0</v>
      </c>
      <c r="O115" s="62">
        <f t="shared" si="60"/>
        <v>10000</v>
      </c>
      <c r="P115" s="62">
        <f t="shared" si="60"/>
        <v>0</v>
      </c>
    </row>
    <row r="116" spans="2:16" ht="18" customHeight="1" x14ac:dyDescent="0.25">
      <c r="B116" s="26" t="s">
        <v>152</v>
      </c>
      <c r="C116" s="3">
        <v>605</v>
      </c>
      <c r="D116" s="4" t="s">
        <v>88</v>
      </c>
      <c r="E116" s="4" t="s">
        <v>88</v>
      </c>
      <c r="F116" s="4"/>
      <c r="G116" s="4"/>
      <c r="H116" s="4"/>
      <c r="I116" s="4"/>
      <c r="J116" s="4"/>
      <c r="K116" s="62">
        <f t="shared" ref="K116:P116" si="61">K121</f>
        <v>10000</v>
      </c>
      <c r="L116" s="62">
        <f t="shared" si="61"/>
        <v>0</v>
      </c>
      <c r="M116" s="62">
        <f t="shared" si="61"/>
        <v>10000</v>
      </c>
      <c r="N116" s="62">
        <f t="shared" si="61"/>
        <v>0</v>
      </c>
      <c r="O116" s="62">
        <f t="shared" si="61"/>
        <v>10000</v>
      </c>
      <c r="P116" s="62">
        <f t="shared" si="61"/>
        <v>0</v>
      </c>
    </row>
    <row r="117" spans="2:16" ht="17.25" customHeight="1" x14ac:dyDescent="0.25">
      <c r="B117" s="26" t="s">
        <v>112</v>
      </c>
      <c r="C117" s="3">
        <v>605</v>
      </c>
      <c r="D117" s="4" t="s">
        <v>88</v>
      </c>
      <c r="E117" s="4" t="s">
        <v>88</v>
      </c>
      <c r="F117" s="4" t="s">
        <v>116</v>
      </c>
      <c r="G117" s="4" t="s">
        <v>117</v>
      </c>
      <c r="H117" s="4" t="s">
        <v>40</v>
      </c>
      <c r="I117" s="4" t="s">
        <v>118</v>
      </c>
      <c r="J117" s="4"/>
      <c r="K117" s="62">
        <f t="shared" ref="K117:P117" si="62">K121</f>
        <v>10000</v>
      </c>
      <c r="L117" s="62">
        <f t="shared" si="62"/>
        <v>0</v>
      </c>
      <c r="M117" s="62">
        <f t="shared" si="62"/>
        <v>10000</v>
      </c>
      <c r="N117" s="62">
        <f t="shared" si="62"/>
        <v>0</v>
      </c>
      <c r="O117" s="62">
        <f t="shared" si="62"/>
        <v>10000</v>
      </c>
      <c r="P117" s="62">
        <f t="shared" si="62"/>
        <v>0</v>
      </c>
    </row>
    <row r="118" spans="2:16" ht="34.5" customHeight="1" x14ac:dyDescent="0.25">
      <c r="B118" s="26" t="s">
        <v>113</v>
      </c>
      <c r="C118" s="3">
        <v>605</v>
      </c>
      <c r="D118" s="4" t="s">
        <v>88</v>
      </c>
      <c r="E118" s="4" t="s">
        <v>88</v>
      </c>
      <c r="F118" s="4" t="s">
        <v>116</v>
      </c>
      <c r="G118" s="4" t="s">
        <v>10</v>
      </c>
      <c r="H118" s="4" t="s">
        <v>40</v>
      </c>
      <c r="I118" s="4" t="s">
        <v>118</v>
      </c>
      <c r="J118" s="4"/>
      <c r="K118" s="62">
        <f t="shared" ref="K118:P118" si="63">K121</f>
        <v>10000</v>
      </c>
      <c r="L118" s="62">
        <f t="shared" si="63"/>
        <v>0</v>
      </c>
      <c r="M118" s="62">
        <f t="shared" si="63"/>
        <v>10000</v>
      </c>
      <c r="N118" s="62">
        <f t="shared" si="63"/>
        <v>0</v>
      </c>
      <c r="O118" s="62">
        <f t="shared" si="63"/>
        <v>10000</v>
      </c>
      <c r="P118" s="62">
        <f t="shared" si="63"/>
        <v>0</v>
      </c>
    </row>
    <row r="119" spans="2:16" ht="16.5" customHeight="1" x14ac:dyDescent="0.25">
      <c r="B119" s="26" t="s">
        <v>153</v>
      </c>
      <c r="C119" s="3">
        <v>605</v>
      </c>
      <c r="D119" s="4" t="s">
        <v>88</v>
      </c>
      <c r="E119" s="4" t="s">
        <v>88</v>
      </c>
      <c r="F119" s="4" t="s">
        <v>116</v>
      </c>
      <c r="G119" s="4" t="s">
        <v>10</v>
      </c>
      <c r="H119" s="4" t="s">
        <v>88</v>
      </c>
      <c r="I119" s="4" t="s">
        <v>118</v>
      </c>
      <c r="J119" s="4"/>
      <c r="K119" s="62">
        <f t="shared" ref="K119:P119" si="64">K121</f>
        <v>10000</v>
      </c>
      <c r="L119" s="62">
        <f t="shared" si="64"/>
        <v>0</v>
      </c>
      <c r="M119" s="62">
        <f t="shared" si="64"/>
        <v>10000</v>
      </c>
      <c r="N119" s="62">
        <f t="shared" si="64"/>
        <v>0</v>
      </c>
      <c r="O119" s="62">
        <f t="shared" si="64"/>
        <v>10000</v>
      </c>
      <c r="P119" s="62">
        <f t="shared" si="64"/>
        <v>0</v>
      </c>
    </row>
    <row r="120" spans="2:16" ht="21" customHeight="1" x14ac:dyDescent="0.25">
      <c r="B120" s="26" t="s">
        <v>154</v>
      </c>
      <c r="C120" s="3">
        <v>605</v>
      </c>
      <c r="D120" s="4" t="s">
        <v>88</v>
      </c>
      <c r="E120" s="4" t="s">
        <v>88</v>
      </c>
      <c r="F120" s="4" t="s">
        <v>116</v>
      </c>
      <c r="G120" s="4" t="s">
        <v>10</v>
      </c>
      <c r="H120" s="4" t="s">
        <v>88</v>
      </c>
      <c r="I120" s="4" t="s">
        <v>137</v>
      </c>
      <c r="J120" s="4"/>
      <c r="K120" s="62">
        <f t="shared" ref="K120:P121" si="65">K121</f>
        <v>10000</v>
      </c>
      <c r="L120" s="62">
        <f t="shared" si="65"/>
        <v>0</v>
      </c>
      <c r="M120" s="62">
        <f t="shared" si="65"/>
        <v>10000</v>
      </c>
      <c r="N120" s="62">
        <f t="shared" si="65"/>
        <v>0</v>
      </c>
      <c r="O120" s="62">
        <f t="shared" si="65"/>
        <v>10000</v>
      </c>
      <c r="P120" s="62">
        <f t="shared" si="65"/>
        <v>0</v>
      </c>
    </row>
    <row r="121" spans="2:16" ht="30" customHeight="1" x14ac:dyDescent="0.25">
      <c r="B121" s="26" t="s">
        <v>224</v>
      </c>
      <c r="C121" s="3">
        <v>605</v>
      </c>
      <c r="D121" s="4" t="s">
        <v>88</v>
      </c>
      <c r="E121" s="4" t="s">
        <v>88</v>
      </c>
      <c r="F121" s="4" t="s">
        <v>116</v>
      </c>
      <c r="G121" s="4" t="s">
        <v>10</v>
      </c>
      <c r="H121" s="4" t="s">
        <v>88</v>
      </c>
      <c r="I121" s="4" t="s">
        <v>137</v>
      </c>
      <c r="J121" s="4" t="s">
        <v>124</v>
      </c>
      <c r="K121" s="62">
        <f>K122</f>
        <v>10000</v>
      </c>
      <c r="L121" s="62">
        <f t="shared" si="65"/>
        <v>0</v>
      </c>
      <c r="M121" s="62">
        <f t="shared" si="65"/>
        <v>10000</v>
      </c>
      <c r="N121" s="62">
        <f t="shared" si="65"/>
        <v>0</v>
      </c>
      <c r="O121" s="62">
        <f t="shared" si="65"/>
        <v>10000</v>
      </c>
      <c r="P121" s="62">
        <f t="shared" si="65"/>
        <v>0</v>
      </c>
    </row>
    <row r="122" spans="2:16" ht="34.5" customHeight="1" x14ac:dyDescent="0.25">
      <c r="B122" s="26" t="s">
        <v>125</v>
      </c>
      <c r="C122" s="3">
        <v>605</v>
      </c>
      <c r="D122" s="4" t="s">
        <v>88</v>
      </c>
      <c r="E122" s="4" t="s">
        <v>88</v>
      </c>
      <c r="F122" s="4" t="s">
        <v>116</v>
      </c>
      <c r="G122" s="4" t="s">
        <v>10</v>
      </c>
      <c r="H122" s="4" t="s">
        <v>88</v>
      </c>
      <c r="I122" s="4" t="s">
        <v>137</v>
      </c>
      <c r="J122" s="4" t="s">
        <v>126</v>
      </c>
      <c r="K122" s="62">
        <v>10000</v>
      </c>
      <c r="L122" s="62">
        <v>0</v>
      </c>
      <c r="M122" s="62">
        <v>10000</v>
      </c>
      <c r="N122" s="62">
        <v>0</v>
      </c>
      <c r="O122" s="62">
        <v>10000</v>
      </c>
      <c r="P122" s="62">
        <v>0</v>
      </c>
    </row>
    <row r="123" spans="2:16" ht="21" customHeight="1" x14ac:dyDescent="0.25">
      <c r="B123" s="27" t="s">
        <v>102</v>
      </c>
      <c r="C123" s="3">
        <v>605</v>
      </c>
      <c r="D123" s="4" t="s">
        <v>5</v>
      </c>
      <c r="E123" s="4" t="s">
        <v>40</v>
      </c>
      <c r="F123" s="4"/>
      <c r="G123" s="4"/>
      <c r="H123" s="4"/>
      <c r="I123" s="4"/>
      <c r="J123" s="4"/>
      <c r="K123" s="62">
        <f>K127</f>
        <v>2977019.68</v>
      </c>
      <c r="L123" s="62">
        <f t="shared" ref="L123:P123" si="66">L127</f>
        <v>0</v>
      </c>
      <c r="M123" s="62">
        <f t="shared" si="66"/>
        <v>2457519.5300000003</v>
      </c>
      <c r="N123" s="62">
        <f t="shared" si="66"/>
        <v>0</v>
      </c>
      <c r="O123" s="62">
        <f t="shared" si="66"/>
        <v>2238947.46</v>
      </c>
      <c r="P123" s="62">
        <f t="shared" si="66"/>
        <v>0</v>
      </c>
    </row>
    <row r="124" spans="2:16" ht="17.25" customHeight="1" x14ac:dyDescent="0.25">
      <c r="B124" s="26" t="s">
        <v>103</v>
      </c>
      <c r="C124" s="3">
        <v>605</v>
      </c>
      <c r="D124" s="4" t="s">
        <v>5</v>
      </c>
      <c r="E124" s="4" t="s">
        <v>8</v>
      </c>
      <c r="F124" s="4"/>
      <c r="G124" s="4"/>
      <c r="H124" s="4"/>
      <c r="I124" s="4"/>
      <c r="J124" s="4"/>
      <c r="K124" s="62">
        <f t="shared" ref="K124:P124" si="67">K127</f>
        <v>2977019.68</v>
      </c>
      <c r="L124" s="62">
        <f t="shared" si="67"/>
        <v>0</v>
      </c>
      <c r="M124" s="62">
        <f t="shared" si="67"/>
        <v>2457519.5300000003</v>
      </c>
      <c r="N124" s="62">
        <f t="shared" si="67"/>
        <v>0</v>
      </c>
      <c r="O124" s="62">
        <f t="shared" si="67"/>
        <v>2238947.46</v>
      </c>
      <c r="P124" s="62">
        <f t="shared" si="67"/>
        <v>0</v>
      </c>
    </row>
    <row r="125" spans="2:16" ht="31.5" customHeight="1" x14ac:dyDescent="0.25">
      <c r="B125" s="26" t="s">
        <v>155</v>
      </c>
      <c r="C125" s="3">
        <v>605</v>
      </c>
      <c r="D125" s="4" t="s">
        <v>5</v>
      </c>
      <c r="E125" s="4" t="s">
        <v>8</v>
      </c>
      <c r="F125" s="4" t="s">
        <v>156</v>
      </c>
      <c r="G125" s="4" t="s">
        <v>117</v>
      </c>
      <c r="H125" s="4" t="s">
        <v>40</v>
      </c>
      <c r="I125" s="4" t="s">
        <v>118</v>
      </c>
      <c r="J125" s="4"/>
      <c r="K125" s="62">
        <f t="shared" ref="K125:P125" si="68">K127</f>
        <v>2977019.68</v>
      </c>
      <c r="L125" s="62">
        <f t="shared" si="68"/>
        <v>0</v>
      </c>
      <c r="M125" s="62">
        <f t="shared" si="68"/>
        <v>2457519.5300000003</v>
      </c>
      <c r="N125" s="62">
        <f t="shared" si="68"/>
        <v>0</v>
      </c>
      <c r="O125" s="62">
        <f t="shared" si="68"/>
        <v>2238947.46</v>
      </c>
      <c r="P125" s="62">
        <f t="shared" si="68"/>
        <v>0</v>
      </c>
    </row>
    <row r="126" spans="2:16" ht="37.5" customHeight="1" x14ac:dyDescent="0.25">
      <c r="B126" s="26" t="s">
        <v>157</v>
      </c>
      <c r="C126" s="3">
        <v>605</v>
      </c>
      <c r="D126" s="4" t="s">
        <v>5</v>
      </c>
      <c r="E126" s="4" t="s">
        <v>8</v>
      </c>
      <c r="F126" s="4" t="s">
        <v>156</v>
      </c>
      <c r="G126" s="4" t="s">
        <v>10</v>
      </c>
      <c r="H126" s="4" t="s">
        <v>40</v>
      </c>
      <c r="I126" s="4" t="s">
        <v>118</v>
      </c>
      <c r="J126" s="4"/>
      <c r="K126" s="62">
        <f t="shared" ref="K126:P126" si="69">K127</f>
        <v>2977019.68</v>
      </c>
      <c r="L126" s="62">
        <f t="shared" si="69"/>
        <v>0</v>
      </c>
      <c r="M126" s="62">
        <f t="shared" si="69"/>
        <v>2457519.5300000003</v>
      </c>
      <c r="N126" s="62">
        <f t="shared" si="69"/>
        <v>0</v>
      </c>
      <c r="O126" s="62">
        <f t="shared" si="69"/>
        <v>2238947.46</v>
      </c>
      <c r="P126" s="62">
        <f t="shared" si="69"/>
        <v>0</v>
      </c>
    </row>
    <row r="127" spans="2:16" ht="15.75" customHeight="1" x14ac:dyDescent="0.25">
      <c r="B127" s="26" t="s">
        <v>158</v>
      </c>
      <c r="C127" s="3">
        <v>605</v>
      </c>
      <c r="D127" s="4" t="s">
        <v>5</v>
      </c>
      <c r="E127" s="4" t="s">
        <v>8</v>
      </c>
      <c r="F127" s="4" t="s">
        <v>156</v>
      </c>
      <c r="G127" s="4" t="s">
        <v>10</v>
      </c>
      <c r="H127" s="4" t="s">
        <v>8</v>
      </c>
      <c r="I127" s="4" t="s">
        <v>118</v>
      </c>
      <c r="J127" s="4"/>
      <c r="K127" s="62">
        <f>K128+K133+K136+K139+K143</f>
        <v>2977019.68</v>
      </c>
      <c r="L127" s="62">
        <f t="shared" ref="L127:P127" si="70">L128+L133+L136+L139+L143</f>
        <v>0</v>
      </c>
      <c r="M127" s="62">
        <f t="shared" si="70"/>
        <v>2457519.5300000003</v>
      </c>
      <c r="N127" s="62">
        <f t="shared" si="70"/>
        <v>0</v>
      </c>
      <c r="O127" s="62">
        <f t="shared" si="70"/>
        <v>2238947.46</v>
      </c>
      <c r="P127" s="62">
        <f t="shared" si="70"/>
        <v>0</v>
      </c>
    </row>
    <row r="128" spans="2:16" ht="21.75" customHeight="1" x14ac:dyDescent="0.25">
      <c r="B128" s="26" t="s">
        <v>159</v>
      </c>
      <c r="C128" s="3">
        <v>605</v>
      </c>
      <c r="D128" s="4" t="s">
        <v>5</v>
      </c>
      <c r="E128" s="4" t="s">
        <v>8</v>
      </c>
      <c r="F128" s="4" t="s">
        <v>156</v>
      </c>
      <c r="G128" s="4" t="s">
        <v>10</v>
      </c>
      <c r="H128" s="4" t="s">
        <v>8</v>
      </c>
      <c r="I128" s="4" t="s">
        <v>137</v>
      </c>
      <c r="J128" s="4"/>
      <c r="K128" s="62">
        <f t="shared" ref="K128:P128" si="71">K129+K131</f>
        <v>731200</v>
      </c>
      <c r="L128" s="62">
        <f t="shared" si="71"/>
        <v>0</v>
      </c>
      <c r="M128" s="62">
        <f t="shared" si="71"/>
        <v>592519.53</v>
      </c>
      <c r="N128" s="62">
        <f t="shared" si="71"/>
        <v>0</v>
      </c>
      <c r="O128" s="62">
        <f t="shared" si="71"/>
        <v>609269.01</v>
      </c>
      <c r="P128" s="62">
        <f t="shared" si="71"/>
        <v>0</v>
      </c>
    </row>
    <row r="129" spans="2:17" ht="31.5" customHeight="1" x14ac:dyDescent="0.25">
      <c r="B129" s="26" t="s">
        <v>224</v>
      </c>
      <c r="C129" s="4" t="s">
        <v>160</v>
      </c>
      <c r="D129" s="4" t="s">
        <v>5</v>
      </c>
      <c r="E129" s="4" t="s">
        <v>8</v>
      </c>
      <c r="F129" s="4" t="s">
        <v>156</v>
      </c>
      <c r="G129" s="4" t="s">
        <v>10</v>
      </c>
      <c r="H129" s="4" t="s">
        <v>8</v>
      </c>
      <c r="I129" s="4" t="s">
        <v>137</v>
      </c>
      <c r="J129" s="4" t="s">
        <v>124</v>
      </c>
      <c r="K129" s="62">
        <f>K130</f>
        <v>730200</v>
      </c>
      <c r="L129" s="62">
        <f t="shared" ref="L129:P129" si="72">L130</f>
        <v>0</v>
      </c>
      <c r="M129" s="62">
        <f t="shared" si="72"/>
        <v>591519.53</v>
      </c>
      <c r="N129" s="62">
        <f t="shared" si="72"/>
        <v>0</v>
      </c>
      <c r="O129" s="62">
        <f t="shared" si="72"/>
        <v>608269.01</v>
      </c>
      <c r="P129" s="62">
        <f t="shared" si="72"/>
        <v>0</v>
      </c>
    </row>
    <row r="130" spans="2:17" ht="34.5" customHeight="1" x14ac:dyDescent="0.25">
      <c r="B130" s="26" t="s">
        <v>125</v>
      </c>
      <c r="C130" s="4" t="s">
        <v>160</v>
      </c>
      <c r="D130" s="4" t="s">
        <v>5</v>
      </c>
      <c r="E130" s="4" t="s">
        <v>8</v>
      </c>
      <c r="F130" s="4" t="s">
        <v>156</v>
      </c>
      <c r="G130" s="4" t="s">
        <v>10</v>
      </c>
      <c r="H130" s="4" t="s">
        <v>8</v>
      </c>
      <c r="I130" s="4" t="s">
        <v>137</v>
      </c>
      <c r="J130" s="4" t="s">
        <v>126</v>
      </c>
      <c r="K130" s="62">
        <v>730200</v>
      </c>
      <c r="L130" s="62">
        <v>0</v>
      </c>
      <c r="M130" s="62">
        <v>591519.53</v>
      </c>
      <c r="N130" s="62">
        <v>0</v>
      </c>
      <c r="O130" s="62">
        <v>608269.01</v>
      </c>
      <c r="P130" s="62">
        <v>0</v>
      </c>
    </row>
    <row r="131" spans="2:17" ht="20.25" customHeight="1" x14ac:dyDescent="0.25">
      <c r="B131" s="26" t="s">
        <v>127</v>
      </c>
      <c r="C131" s="4" t="s">
        <v>160</v>
      </c>
      <c r="D131" s="4" t="s">
        <v>5</v>
      </c>
      <c r="E131" s="4" t="s">
        <v>8</v>
      </c>
      <c r="F131" s="4" t="s">
        <v>156</v>
      </c>
      <c r="G131" s="4" t="s">
        <v>10</v>
      </c>
      <c r="H131" s="4" t="s">
        <v>8</v>
      </c>
      <c r="I131" s="4" t="s">
        <v>137</v>
      </c>
      <c r="J131" s="4" t="s">
        <v>128</v>
      </c>
      <c r="K131" s="62">
        <f>K132</f>
        <v>1000</v>
      </c>
      <c r="L131" s="62">
        <f t="shared" ref="L131:P131" si="73">L132</f>
        <v>0</v>
      </c>
      <c r="M131" s="62">
        <f t="shared" si="73"/>
        <v>1000</v>
      </c>
      <c r="N131" s="62">
        <f t="shared" si="73"/>
        <v>0</v>
      </c>
      <c r="O131" s="62">
        <f t="shared" si="73"/>
        <v>1000</v>
      </c>
      <c r="P131" s="62">
        <f t="shared" si="73"/>
        <v>0</v>
      </c>
    </row>
    <row r="132" spans="2:17" ht="21" customHeight="1" x14ac:dyDescent="0.25">
      <c r="B132" s="26" t="s">
        <v>129</v>
      </c>
      <c r="C132" s="4" t="s">
        <v>160</v>
      </c>
      <c r="D132" s="4" t="s">
        <v>5</v>
      </c>
      <c r="E132" s="4" t="s">
        <v>8</v>
      </c>
      <c r="F132" s="4" t="s">
        <v>156</v>
      </c>
      <c r="G132" s="4" t="s">
        <v>10</v>
      </c>
      <c r="H132" s="4" t="s">
        <v>8</v>
      </c>
      <c r="I132" s="4" t="s">
        <v>137</v>
      </c>
      <c r="J132" s="4" t="s">
        <v>130</v>
      </c>
      <c r="K132" s="62">
        <v>1000</v>
      </c>
      <c r="L132" s="62">
        <v>0</v>
      </c>
      <c r="M132" s="62">
        <v>1000</v>
      </c>
      <c r="N132" s="62">
        <v>0</v>
      </c>
      <c r="O132" s="62">
        <v>1000</v>
      </c>
      <c r="P132" s="62">
        <v>0</v>
      </c>
    </row>
    <row r="133" spans="2:17" ht="35.25" customHeight="1" x14ac:dyDescent="0.25">
      <c r="B133" s="26" t="s">
        <v>161</v>
      </c>
      <c r="C133" s="4" t="s">
        <v>160</v>
      </c>
      <c r="D133" s="4" t="s">
        <v>5</v>
      </c>
      <c r="E133" s="4" t="s">
        <v>8</v>
      </c>
      <c r="F133" s="4" t="s">
        <v>156</v>
      </c>
      <c r="G133" s="4" t="s">
        <v>10</v>
      </c>
      <c r="H133" s="4" t="s">
        <v>8</v>
      </c>
      <c r="I133" s="4" t="s">
        <v>139</v>
      </c>
      <c r="J133" s="4"/>
      <c r="K133" s="62">
        <f t="shared" ref="K133:P134" si="74">K134</f>
        <v>5000</v>
      </c>
      <c r="L133" s="62">
        <f t="shared" si="74"/>
        <v>0</v>
      </c>
      <c r="M133" s="62">
        <f t="shared" si="74"/>
        <v>5000</v>
      </c>
      <c r="N133" s="62">
        <f t="shared" si="74"/>
        <v>0</v>
      </c>
      <c r="O133" s="62">
        <f t="shared" si="74"/>
        <v>5000</v>
      </c>
      <c r="P133" s="62">
        <f t="shared" si="74"/>
        <v>0</v>
      </c>
    </row>
    <row r="134" spans="2:17" ht="36" customHeight="1" x14ac:dyDescent="0.25">
      <c r="B134" s="26" t="s">
        <v>224</v>
      </c>
      <c r="C134" s="4" t="s">
        <v>160</v>
      </c>
      <c r="D134" s="4" t="s">
        <v>5</v>
      </c>
      <c r="E134" s="4" t="s">
        <v>8</v>
      </c>
      <c r="F134" s="4" t="s">
        <v>156</v>
      </c>
      <c r="G134" s="4" t="s">
        <v>10</v>
      </c>
      <c r="H134" s="4" t="s">
        <v>8</v>
      </c>
      <c r="I134" s="4" t="s">
        <v>139</v>
      </c>
      <c r="J134" s="4" t="s">
        <v>124</v>
      </c>
      <c r="K134" s="62">
        <f>K135</f>
        <v>5000</v>
      </c>
      <c r="L134" s="62">
        <f t="shared" si="74"/>
        <v>0</v>
      </c>
      <c r="M134" s="62">
        <f t="shared" si="74"/>
        <v>5000</v>
      </c>
      <c r="N134" s="62">
        <f t="shared" si="74"/>
        <v>0</v>
      </c>
      <c r="O134" s="62">
        <f t="shared" si="74"/>
        <v>5000</v>
      </c>
      <c r="P134" s="62">
        <f t="shared" si="74"/>
        <v>0</v>
      </c>
    </row>
    <row r="135" spans="2:17" ht="36" customHeight="1" x14ac:dyDescent="0.25">
      <c r="B135" s="26" t="s">
        <v>125</v>
      </c>
      <c r="C135" s="4" t="s">
        <v>160</v>
      </c>
      <c r="D135" s="4" t="s">
        <v>5</v>
      </c>
      <c r="E135" s="4" t="s">
        <v>8</v>
      </c>
      <c r="F135" s="4" t="s">
        <v>156</v>
      </c>
      <c r="G135" s="4" t="s">
        <v>10</v>
      </c>
      <c r="H135" s="4" t="s">
        <v>8</v>
      </c>
      <c r="I135" s="4" t="s">
        <v>139</v>
      </c>
      <c r="J135" s="4" t="s">
        <v>126</v>
      </c>
      <c r="K135" s="62">
        <v>5000</v>
      </c>
      <c r="L135" s="62">
        <v>0</v>
      </c>
      <c r="M135" s="62">
        <v>5000</v>
      </c>
      <c r="N135" s="62">
        <v>0</v>
      </c>
      <c r="O135" s="67">
        <v>5000</v>
      </c>
      <c r="P135" s="62">
        <v>0</v>
      </c>
      <c r="Q135" s="15"/>
    </row>
    <row r="136" spans="2:17" ht="21" customHeight="1" x14ac:dyDescent="0.25">
      <c r="B136" s="43" t="s">
        <v>162</v>
      </c>
      <c r="C136" s="4" t="s">
        <v>160</v>
      </c>
      <c r="D136" s="4" t="s">
        <v>5</v>
      </c>
      <c r="E136" s="4" t="s">
        <v>8</v>
      </c>
      <c r="F136" s="4" t="s">
        <v>156</v>
      </c>
      <c r="G136" s="4" t="s">
        <v>10</v>
      </c>
      <c r="H136" s="4" t="s">
        <v>8</v>
      </c>
      <c r="I136" s="4" t="s">
        <v>145</v>
      </c>
      <c r="J136" s="4"/>
      <c r="K136" s="62">
        <f t="shared" ref="K136:P137" si="75">K137</f>
        <v>10000</v>
      </c>
      <c r="L136" s="62">
        <f t="shared" si="75"/>
        <v>0</v>
      </c>
      <c r="M136" s="62">
        <f t="shared" si="75"/>
        <v>10000</v>
      </c>
      <c r="N136" s="62">
        <f t="shared" si="75"/>
        <v>0</v>
      </c>
      <c r="O136" s="62">
        <f t="shared" si="75"/>
        <v>10000</v>
      </c>
      <c r="P136" s="68">
        <f t="shared" si="75"/>
        <v>0</v>
      </c>
    </row>
    <row r="137" spans="2:17" ht="35.25" customHeight="1" x14ac:dyDescent="0.25">
      <c r="B137" s="43" t="s">
        <v>224</v>
      </c>
      <c r="C137" s="4" t="s">
        <v>160</v>
      </c>
      <c r="D137" s="4" t="s">
        <v>5</v>
      </c>
      <c r="E137" s="4" t="s">
        <v>8</v>
      </c>
      <c r="F137" s="4" t="s">
        <v>156</v>
      </c>
      <c r="G137" s="4" t="s">
        <v>10</v>
      </c>
      <c r="H137" s="4" t="s">
        <v>8</v>
      </c>
      <c r="I137" s="4" t="s">
        <v>145</v>
      </c>
      <c r="J137" s="4" t="s">
        <v>124</v>
      </c>
      <c r="K137" s="62">
        <f>K138</f>
        <v>10000</v>
      </c>
      <c r="L137" s="62">
        <f t="shared" si="75"/>
        <v>0</v>
      </c>
      <c r="M137" s="62">
        <f t="shared" si="75"/>
        <v>10000</v>
      </c>
      <c r="N137" s="62">
        <f t="shared" si="75"/>
        <v>0</v>
      </c>
      <c r="O137" s="62">
        <f t="shared" si="75"/>
        <v>10000</v>
      </c>
      <c r="P137" s="62">
        <f t="shared" si="75"/>
        <v>0</v>
      </c>
    </row>
    <row r="138" spans="2:17" ht="37.5" customHeight="1" x14ac:dyDescent="0.25">
      <c r="B138" s="43" t="s">
        <v>125</v>
      </c>
      <c r="C138" s="4" t="s">
        <v>160</v>
      </c>
      <c r="D138" s="4" t="s">
        <v>5</v>
      </c>
      <c r="E138" s="4" t="s">
        <v>8</v>
      </c>
      <c r="F138" s="4" t="s">
        <v>156</v>
      </c>
      <c r="G138" s="4" t="s">
        <v>10</v>
      </c>
      <c r="H138" s="4" t="s">
        <v>8</v>
      </c>
      <c r="I138" s="4" t="s">
        <v>145</v>
      </c>
      <c r="J138" s="4" t="s">
        <v>126</v>
      </c>
      <c r="K138" s="62">
        <v>10000</v>
      </c>
      <c r="L138" s="62">
        <v>0</v>
      </c>
      <c r="M138" s="62">
        <v>10000</v>
      </c>
      <c r="N138" s="62">
        <v>0</v>
      </c>
      <c r="O138" s="62">
        <v>10000</v>
      </c>
      <c r="P138" s="62">
        <v>0</v>
      </c>
    </row>
    <row r="139" spans="2:17" ht="21.75" customHeight="1" x14ac:dyDescent="0.25">
      <c r="B139" s="26" t="s">
        <v>163</v>
      </c>
      <c r="C139" s="4" t="s">
        <v>160</v>
      </c>
      <c r="D139" s="4" t="s">
        <v>5</v>
      </c>
      <c r="E139" s="4" t="s">
        <v>8</v>
      </c>
      <c r="F139" s="4" t="s">
        <v>156</v>
      </c>
      <c r="G139" s="4" t="s">
        <v>10</v>
      </c>
      <c r="H139" s="4" t="s">
        <v>8</v>
      </c>
      <c r="I139" s="4" t="s">
        <v>131</v>
      </c>
      <c r="J139" s="4"/>
      <c r="K139" s="62">
        <f t="shared" ref="K139:P140" si="76">K140</f>
        <v>2225819.6800000002</v>
      </c>
      <c r="L139" s="62">
        <f t="shared" si="76"/>
        <v>0</v>
      </c>
      <c r="M139" s="62">
        <f t="shared" si="76"/>
        <v>1850000</v>
      </c>
      <c r="N139" s="62">
        <f t="shared" si="76"/>
        <v>0</v>
      </c>
      <c r="O139" s="62">
        <f t="shared" si="76"/>
        <v>1614678.45</v>
      </c>
      <c r="P139" s="62">
        <f t="shared" si="76"/>
        <v>0</v>
      </c>
    </row>
    <row r="140" spans="2:17" ht="63" customHeight="1" x14ac:dyDescent="0.25">
      <c r="B140" s="26" t="s">
        <v>120</v>
      </c>
      <c r="C140" s="4" t="s">
        <v>160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8</v>
      </c>
      <c r="I140" s="4" t="s">
        <v>131</v>
      </c>
      <c r="J140" s="4" t="s">
        <v>121</v>
      </c>
      <c r="K140" s="62">
        <f>K141</f>
        <v>2225819.6800000002</v>
      </c>
      <c r="L140" s="62">
        <f t="shared" si="76"/>
        <v>0</v>
      </c>
      <c r="M140" s="62">
        <f t="shared" si="76"/>
        <v>1850000</v>
      </c>
      <c r="N140" s="62">
        <f t="shared" si="76"/>
        <v>0</v>
      </c>
      <c r="O140" s="62">
        <f t="shared" si="76"/>
        <v>1614678.45</v>
      </c>
      <c r="P140" s="62">
        <f t="shared" si="76"/>
        <v>0</v>
      </c>
    </row>
    <row r="141" spans="2:17" ht="21.75" customHeight="1" x14ac:dyDescent="0.25">
      <c r="B141" s="26" t="s">
        <v>140</v>
      </c>
      <c r="C141" s="4" t="s">
        <v>160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131</v>
      </c>
      <c r="J141" s="4" t="s">
        <v>9</v>
      </c>
      <c r="K141" s="62">
        <v>2225819.6800000002</v>
      </c>
      <c r="L141" s="62">
        <v>0</v>
      </c>
      <c r="M141" s="62">
        <v>1850000</v>
      </c>
      <c r="N141" s="62">
        <v>0</v>
      </c>
      <c r="O141" s="62">
        <v>1614678.45</v>
      </c>
      <c r="P141" s="62">
        <v>0</v>
      </c>
    </row>
    <row r="142" spans="2:17" s="46" customFormat="1" ht="30.75" customHeight="1" x14ac:dyDescent="0.25">
      <c r="B142" s="26" t="s">
        <v>274</v>
      </c>
      <c r="C142" s="4" t="s">
        <v>160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273</v>
      </c>
      <c r="I142" s="4" t="s">
        <v>15</v>
      </c>
      <c r="J142" s="4"/>
      <c r="K142" s="62">
        <f>K143</f>
        <v>5000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</row>
    <row r="143" spans="2:17" s="46" customFormat="1" ht="56.25" customHeight="1" x14ac:dyDescent="0.25">
      <c r="B143" s="26" t="s">
        <v>261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262</v>
      </c>
      <c r="I143" s="4" t="s">
        <v>137</v>
      </c>
      <c r="J143" s="4"/>
      <c r="K143" s="62">
        <f>K144</f>
        <v>5000</v>
      </c>
      <c r="L143" s="62">
        <f t="shared" ref="L143:P143" si="77">L144</f>
        <v>0</v>
      </c>
      <c r="M143" s="62">
        <f t="shared" si="77"/>
        <v>0</v>
      </c>
      <c r="N143" s="62">
        <f t="shared" si="77"/>
        <v>0</v>
      </c>
      <c r="O143" s="62">
        <f t="shared" si="77"/>
        <v>0</v>
      </c>
      <c r="P143" s="62">
        <f t="shared" si="77"/>
        <v>0</v>
      </c>
    </row>
    <row r="144" spans="2:17" s="46" customFormat="1" ht="57.75" customHeight="1" x14ac:dyDescent="0.25">
      <c r="B144" s="26" t="s">
        <v>120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262</v>
      </c>
      <c r="I144" s="4" t="s">
        <v>137</v>
      </c>
      <c r="J144" s="4" t="s">
        <v>121</v>
      </c>
      <c r="K144" s="62">
        <f>K145</f>
        <v>5000</v>
      </c>
      <c r="L144" s="62">
        <f t="shared" ref="L144:P144" si="78">L145</f>
        <v>0</v>
      </c>
      <c r="M144" s="62">
        <f t="shared" si="78"/>
        <v>0</v>
      </c>
      <c r="N144" s="62">
        <f t="shared" si="78"/>
        <v>0</v>
      </c>
      <c r="O144" s="62">
        <f t="shared" si="78"/>
        <v>0</v>
      </c>
      <c r="P144" s="62">
        <f t="shared" si="78"/>
        <v>0</v>
      </c>
    </row>
    <row r="145" spans="2:16" s="46" customFormat="1" ht="22.5" customHeight="1" x14ac:dyDescent="0.25">
      <c r="B145" s="26" t="s">
        <v>140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262</v>
      </c>
      <c r="I145" s="4" t="s">
        <v>137</v>
      </c>
      <c r="J145" s="4" t="s">
        <v>9</v>
      </c>
      <c r="K145" s="62">
        <v>5000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</row>
    <row r="146" spans="2:16" ht="16.5" customHeight="1" x14ac:dyDescent="0.25">
      <c r="B146" s="26" t="s">
        <v>104</v>
      </c>
      <c r="C146" s="4" t="s">
        <v>160</v>
      </c>
      <c r="D146" s="4" t="s">
        <v>14</v>
      </c>
      <c r="E146" s="4" t="s">
        <v>40</v>
      </c>
      <c r="F146" s="4"/>
      <c r="G146" s="4"/>
      <c r="H146" s="4"/>
      <c r="I146" s="4"/>
      <c r="J146" s="4"/>
      <c r="K146" s="62">
        <f t="shared" ref="K146:P146" si="79">K152</f>
        <v>36000</v>
      </c>
      <c r="L146" s="62">
        <f t="shared" si="79"/>
        <v>0</v>
      </c>
      <c r="M146" s="62">
        <f t="shared" si="79"/>
        <v>36000</v>
      </c>
      <c r="N146" s="62">
        <f t="shared" si="79"/>
        <v>0</v>
      </c>
      <c r="O146" s="62">
        <f t="shared" si="79"/>
        <v>36000</v>
      </c>
      <c r="P146" s="62">
        <f t="shared" si="79"/>
        <v>0</v>
      </c>
    </row>
    <row r="147" spans="2:16" ht="20.25" customHeight="1" x14ac:dyDescent="0.25">
      <c r="B147" s="26" t="s">
        <v>105</v>
      </c>
      <c r="C147" s="4" t="s">
        <v>160</v>
      </c>
      <c r="D147" s="4" t="s">
        <v>14</v>
      </c>
      <c r="E147" s="4" t="s">
        <v>8</v>
      </c>
      <c r="F147" s="4"/>
      <c r="G147" s="4"/>
      <c r="H147" s="4"/>
      <c r="I147" s="4"/>
      <c r="J147" s="4"/>
      <c r="K147" s="62">
        <f t="shared" ref="K147:P147" si="80">K152</f>
        <v>36000</v>
      </c>
      <c r="L147" s="62">
        <f t="shared" si="80"/>
        <v>0</v>
      </c>
      <c r="M147" s="62">
        <f t="shared" si="80"/>
        <v>36000</v>
      </c>
      <c r="N147" s="62">
        <f t="shared" si="80"/>
        <v>0</v>
      </c>
      <c r="O147" s="62">
        <f t="shared" si="80"/>
        <v>36000</v>
      </c>
      <c r="P147" s="62">
        <f t="shared" si="80"/>
        <v>0</v>
      </c>
    </row>
    <row r="148" spans="2:16" ht="18.75" customHeight="1" x14ac:dyDescent="0.25">
      <c r="B148" s="26" t="s">
        <v>112</v>
      </c>
      <c r="C148" s="4" t="s">
        <v>160</v>
      </c>
      <c r="D148" s="4" t="s">
        <v>14</v>
      </c>
      <c r="E148" s="4" t="s">
        <v>8</v>
      </c>
      <c r="F148" s="4" t="s">
        <v>116</v>
      </c>
      <c r="G148" s="4" t="s">
        <v>117</v>
      </c>
      <c r="H148" s="4" t="s">
        <v>40</v>
      </c>
      <c r="I148" s="4" t="s">
        <v>118</v>
      </c>
      <c r="J148" s="4"/>
      <c r="K148" s="62">
        <f t="shared" ref="K148:P148" si="81">K152</f>
        <v>36000</v>
      </c>
      <c r="L148" s="62">
        <f t="shared" si="81"/>
        <v>0</v>
      </c>
      <c r="M148" s="62">
        <f t="shared" si="81"/>
        <v>36000</v>
      </c>
      <c r="N148" s="62">
        <f t="shared" si="81"/>
        <v>0</v>
      </c>
      <c r="O148" s="62">
        <f t="shared" si="81"/>
        <v>36000</v>
      </c>
      <c r="P148" s="62">
        <f t="shared" si="81"/>
        <v>0</v>
      </c>
    </row>
    <row r="149" spans="2:16" ht="34.5" customHeight="1" x14ac:dyDescent="0.25">
      <c r="B149" s="26" t="s">
        <v>113</v>
      </c>
      <c r="C149" s="4" t="s">
        <v>160</v>
      </c>
      <c r="D149" s="4" t="s">
        <v>14</v>
      </c>
      <c r="E149" s="4" t="s">
        <v>8</v>
      </c>
      <c r="F149" s="4" t="s">
        <v>116</v>
      </c>
      <c r="G149" s="4" t="s">
        <v>10</v>
      </c>
      <c r="H149" s="4" t="s">
        <v>40</v>
      </c>
      <c r="I149" s="4" t="s">
        <v>118</v>
      </c>
      <c r="J149" s="4"/>
      <c r="K149" s="62">
        <f t="shared" ref="K149:P149" si="82">K152</f>
        <v>36000</v>
      </c>
      <c r="L149" s="62">
        <f t="shared" si="82"/>
        <v>0</v>
      </c>
      <c r="M149" s="62">
        <f t="shared" si="82"/>
        <v>36000</v>
      </c>
      <c r="N149" s="62">
        <f t="shared" si="82"/>
        <v>0</v>
      </c>
      <c r="O149" s="62">
        <f t="shared" si="82"/>
        <v>36000</v>
      </c>
      <c r="P149" s="62">
        <f t="shared" si="82"/>
        <v>0</v>
      </c>
    </row>
    <row r="150" spans="2:16" ht="21.75" customHeight="1" x14ac:dyDescent="0.25">
      <c r="B150" s="26" t="s">
        <v>164</v>
      </c>
      <c r="C150" s="4" t="s">
        <v>160</v>
      </c>
      <c r="D150" s="4" t="s">
        <v>14</v>
      </c>
      <c r="E150" s="4" t="s">
        <v>8</v>
      </c>
      <c r="F150" s="4" t="s">
        <v>116</v>
      </c>
      <c r="G150" s="4" t="s">
        <v>10</v>
      </c>
      <c r="H150" s="4" t="s">
        <v>14</v>
      </c>
      <c r="I150" s="4" t="s">
        <v>118</v>
      </c>
      <c r="J150" s="4"/>
      <c r="K150" s="62">
        <f>K151</f>
        <v>36000</v>
      </c>
      <c r="L150" s="62">
        <f t="shared" ref="L150:P150" si="83">L151</f>
        <v>0</v>
      </c>
      <c r="M150" s="62">
        <f t="shared" si="83"/>
        <v>36000</v>
      </c>
      <c r="N150" s="62">
        <f t="shared" si="83"/>
        <v>0</v>
      </c>
      <c r="O150" s="62">
        <f t="shared" si="83"/>
        <v>36000</v>
      </c>
      <c r="P150" s="62">
        <f t="shared" si="83"/>
        <v>0</v>
      </c>
    </row>
    <row r="151" spans="2:16" ht="28.5" customHeight="1" x14ac:dyDescent="0.25">
      <c r="B151" s="26" t="s">
        <v>165</v>
      </c>
      <c r="C151" s="4" t="s">
        <v>160</v>
      </c>
      <c r="D151" s="4" t="s">
        <v>14</v>
      </c>
      <c r="E151" s="4" t="s">
        <v>8</v>
      </c>
      <c r="F151" s="4" t="s">
        <v>116</v>
      </c>
      <c r="G151" s="4" t="s">
        <v>10</v>
      </c>
      <c r="H151" s="4" t="s">
        <v>14</v>
      </c>
      <c r="I151" s="4" t="s">
        <v>145</v>
      </c>
      <c r="J151" s="4"/>
      <c r="K151" s="62">
        <f>K152</f>
        <v>36000</v>
      </c>
      <c r="L151" s="62">
        <f t="shared" ref="L151:P151" si="84">L152</f>
        <v>0</v>
      </c>
      <c r="M151" s="62">
        <f t="shared" si="84"/>
        <v>36000</v>
      </c>
      <c r="N151" s="62">
        <f t="shared" si="84"/>
        <v>0</v>
      </c>
      <c r="O151" s="62">
        <f t="shared" si="84"/>
        <v>36000</v>
      </c>
      <c r="P151" s="62">
        <f t="shared" si="84"/>
        <v>0</v>
      </c>
    </row>
    <row r="152" spans="2:16" ht="19.5" customHeight="1" x14ac:dyDescent="0.25">
      <c r="B152" s="43" t="s">
        <v>166</v>
      </c>
      <c r="C152" s="4" t="s">
        <v>160</v>
      </c>
      <c r="D152" s="4" t="s">
        <v>14</v>
      </c>
      <c r="E152" s="4" t="s">
        <v>8</v>
      </c>
      <c r="F152" s="4" t="s">
        <v>116</v>
      </c>
      <c r="G152" s="4" t="s">
        <v>10</v>
      </c>
      <c r="H152" s="4" t="s">
        <v>14</v>
      </c>
      <c r="I152" s="4" t="s">
        <v>145</v>
      </c>
      <c r="J152" s="4" t="s">
        <v>167</v>
      </c>
      <c r="K152" s="62">
        <f>K153</f>
        <v>36000</v>
      </c>
      <c r="L152" s="62">
        <f t="shared" ref="L152:P152" si="85">L153</f>
        <v>0</v>
      </c>
      <c r="M152" s="62">
        <f t="shared" si="85"/>
        <v>36000</v>
      </c>
      <c r="N152" s="62">
        <f t="shared" si="85"/>
        <v>0</v>
      </c>
      <c r="O152" s="62">
        <f t="shared" si="85"/>
        <v>36000</v>
      </c>
      <c r="P152" s="62">
        <f t="shared" si="85"/>
        <v>0</v>
      </c>
    </row>
    <row r="153" spans="2:16" ht="25.5" customHeight="1" x14ac:dyDescent="0.25">
      <c r="B153" s="26" t="s">
        <v>257</v>
      </c>
      <c r="C153" s="4" t="s">
        <v>160</v>
      </c>
      <c r="D153" s="4" t="s">
        <v>14</v>
      </c>
      <c r="E153" s="4" t="s">
        <v>8</v>
      </c>
      <c r="F153" s="4" t="s">
        <v>116</v>
      </c>
      <c r="G153" s="4" t="s">
        <v>10</v>
      </c>
      <c r="H153" s="4" t="s">
        <v>14</v>
      </c>
      <c r="I153" s="4" t="s">
        <v>145</v>
      </c>
      <c r="J153" s="4" t="s">
        <v>247</v>
      </c>
      <c r="K153" s="62">
        <v>36000</v>
      </c>
      <c r="L153" s="62">
        <v>0</v>
      </c>
      <c r="M153" s="62">
        <v>36000</v>
      </c>
      <c r="N153" s="62">
        <v>0</v>
      </c>
      <c r="O153" s="62">
        <v>36000</v>
      </c>
      <c r="P153" s="62">
        <v>0</v>
      </c>
    </row>
    <row r="154" spans="2:16" ht="19.5" customHeight="1" x14ac:dyDescent="0.25">
      <c r="B154" s="26" t="s">
        <v>106</v>
      </c>
      <c r="C154" s="4" t="s">
        <v>160</v>
      </c>
      <c r="D154" s="4" t="s">
        <v>11</v>
      </c>
      <c r="E154" s="4" t="s">
        <v>40</v>
      </c>
      <c r="F154" s="4"/>
      <c r="G154" s="4"/>
      <c r="H154" s="4"/>
      <c r="I154" s="4"/>
      <c r="J154" s="4"/>
      <c r="K154" s="62">
        <f t="shared" ref="K154:P154" si="86">K159</f>
        <v>51000</v>
      </c>
      <c r="L154" s="62">
        <f t="shared" si="86"/>
        <v>0</v>
      </c>
      <c r="M154" s="62">
        <f t="shared" si="86"/>
        <v>16000</v>
      </c>
      <c r="N154" s="62">
        <f t="shared" si="86"/>
        <v>0</v>
      </c>
      <c r="O154" s="62">
        <f t="shared" si="86"/>
        <v>16000</v>
      </c>
      <c r="P154" s="62">
        <f t="shared" si="86"/>
        <v>0</v>
      </c>
    </row>
    <row r="155" spans="2:16" ht="18.75" customHeight="1" x14ac:dyDescent="0.25">
      <c r="B155" s="26" t="s">
        <v>107</v>
      </c>
      <c r="C155" s="4" t="s">
        <v>160</v>
      </c>
      <c r="D155" s="4" t="s">
        <v>11</v>
      </c>
      <c r="E155" s="4" t="s">
        <v>22</v>
      </c>
      <c r="F155" s="4"/>
      <c r="G155" s="4"/>
      <c r="H155" s="4"/>
      <c r="I155" s="4"/>
      <c r="J155" s="4"/>
      <c r="K155" s="62">
        <f t="shared" ref="K155:P155" si="87">K159</f>
        <v>51000</v>
      </c>
      <c r="L155" s="62">
        <f t="shared" si="87"/>
        <v>0</v>
      </c>
      <c r="M155" s="62">
        <f t="shared" si="87"/>
        <v>16000</v>
      </c>
      <c r="N155" s="62">
        <f t="shared" si="87"/>
        <v>0</v>
      </c>
      <c r="O155" s="62">
        <f t="shared" si="87"/>
        <v>16000</v>
      </c>
      <c r="P155" s="62">
        <f t="shared" si="87"/>
        <v>0</v>
      </c>
    </row>
    <row r="156" spans="2:16" ht="37.5" customHeight="1" x14ac:dyDescent="0.25">
      <c r="B156" s="26" t="s">
        <v>207</v>
      </c>
      <c r="C156" s="4" t="s">
        <v>160</v>
      </c>
      <c r="D156" s="4" t="s">
        <v>11</v>
      </c>
      <c r="E156" s="4" t="s">
        <v>22</v>
      </c>
      <c r="F156" s="4" t="s">
        <v>156</v>
      </c>
      <c r="G156" s="4" t="s">
        <v>117</v>
      </c>
      <c r="H156" s="4" t="s">
        <v>40</v>
      </c>
      <c r="I156" s="4" t="s">
        <v>118</v>
      </c>
      <c r="J156" s="4"/>
      <c r="K156" s="62">
        <f>K157</f>
        <v>51000</v>
      </c>
      <c r="L156" s="62">
        <f t="shared" ref="L156:P156" si="88">L157</f>
        <v>0</v>
      </c>
      <c r="M156" s="62">
        <f t="shared" si="88"/>
        <v>16000</v>
      </c>
      <c r="N156" s="62">
        <f t="shared" si="88"/>
        <v>0</v>
      </c>
      <c r="O156" s="62">
        <f t="shared" si="88"/>
        <v>16000</v>
      </c>
      <c r="P156" s="62">
        <f t="shared" si="88"/>
        <v>0</v>
      </c>
    </row>
    <row r="157" spans="2:16" ht="36.75" customHeight="1" x14ac:dyDescent="0.25">
      <c r="B157" s="26" t="s">
        <v>199</v>
      </c>
      <c r="C157" s="4" t="s">
        <v>160</v>
      </c>
      <c r="D157" s="4" t="s">
        <v>11</v>
      </c>
      <c r="E157" s="4" t="s">
        <v>22</v>
      </c>
      <c r="F157" s="4" t="s">
        <v>156</v>
      </c>
      <c r="G157" s="4" t="s">
        <v>27</v>
      </c>
      <c r="H157" s="4" t="s">
        <v>40</v>
      </c>
      <c r="I157" s="4" t="s">
        <v>118</v>
      </c>
      <c r="J157" s="4"/>
      <c r="K157" s="62">
        <f t="shared" ref="K157:P157" si="89">K159</f>
        <v>51000</v>
      </c>
      <c r="L157" s="62">
        <f t="shared" si="89"/>
        <v>0</v>
      </c>
      <c r="M157" s="62">
        <f t="shared" si="89"/>
        <v>16000</v>
      </c>
      <c r="N157" s="62">
        <f t="shared" si="89"/>
        <v>0</v>
      </c>
      <c r="O157" s="62">
        <f t="shared" si="89"/>
        <v>16000</v>
      </c>
      <c r="P157" s="62">
        <f t="shared" si="89"/>
        <v>0</v>
      </c>
    </row>
    <row r="158" spans="2:16" ht="21" customHeight="1" x14ac:dyDescent="0.25">
      <c r="B158" s="26" t="s">
        <v>168</v>
      </c>
      <c r="C158" s="4" t="s">
        <v>160</v>
      </c>
      <c r="D158" s="4" t="s">
        <v>11</v>
      </c>
      <c r="E158" s="4" t="s">
        <v>22</v>
      </c>
      <c r="F158" s="4" t="s">
        <v>156</v>
      </c>
      <c r="G158" s="4" t="s">
        <v>27</v>
      </c>
      <c r="H158" s="4" t="s">
        <v>8</v>
      </c>
      <c r="I158" s="4" t="s">
        <v>118</v>
      </c>
      <c r="J158" s="4"/>
      <c r="K158" s="62">
        <f t="shared" ref="K158:P158" si="90">K159</f>
        <v>51000</v>
      </c>
      <c r="L158" s="62">
        <f t="shared" si="90"/>
        <v>0</v>
      </c>
      <c r="M158" s="62">
        <f t="shared" si="90"/>
        <v>16000</v>
      </c>
      <c r="N158" s="62">
        <f t="shared" si="90"/>
        <v>0</v>
      </c>
      <c r="O158" s="62">
        <f t="shared" si="90"/>
        <v>16000</v>
      </c>
      <c r="P158" s="62">
        <f t="shared" si="90"/>
        <v>0</v>
      </c>
    </row>
    <row r="159" spans="2:16" ht="24.75" customHeight="1" x14ac:dyDescent="0.25">
      <c r="B159" s="26" t="s">
        <v>169</v>
      </c>
      <c r="C159" s="4" t="s">
        <v>160</v>
      </c>
      <c r="D159" s="4" t="s">
        <v>11</v>
      </c>
      <c r="E159" s="4" t="s">
        <v>22</v>
      </c>
      <c r="F159" s="4" t="s">
        <v>156</v>
      </c>
      <c r="G159" s="4" t="s">
        <v>27</v>
      </c>
      <c r="H159" s="4" t="s">
        <v>8</v>
      </c>
      <c r="I159" s="4" t="s">
        <v>137</v>
      </c>
      <c r="J159" s="4"/>
      <c r="K159" s="62">
        <f t="shared" ref="K159:P159" si="91">K160+K162</f>
        <v>51000</v>
      </c>
      <c r="L159" s="62">
        <f t="shared" si="91"/>
        <v>0</v>
      </c>
      <c r="M159" s="62">
        <f t="shared" si="91"/>
        <v>16000</v>
      </c>
      <c r="N159" s="62">
        <f t="shared" si="91"/>
        <v>0</v>
      </c>
      <c r="O159" s="62">
        <f t="shared" si="91"/>
        <v>16000</v>
      </c>
      <c r="P159" s="62">
        <f t="shared" si="91"/>
        <v>0</v>
      </c>
    </row>
    <row r="160" spans="2:16" ht="57.75" customHeight="1" x14ac:dyDescent="0.25">
      <c r="B160" s="26" t="s">
        <v>120</v>
      </c>
      <c r="C160" s="4" t="s">
        <v>160</v>
      </c>
      <c r="D160" s="4" t="s">
        <v>11</v>
      </c>
      <c r="E160" s="4" t="s">
        <v>22</v>
      </c>
      <c r="F160" s="4" t="s">
        <v>156</v>
      </c>
      <c r="G160" s="4" t="s">
        <v>27</v>
      </c>
      <c r="H160" s="4" t="s">
        <v>8</v>
      </c>
      <c r="I160" s="4" t="s">
        <v>137</v>
      </c>
      <c r="J160" s="4" t="s">
        <v>121</v>
      </c>
      <c r="K160" s="62">
        <f>K161</f>
        <v>25000</v>
      </c>
      <c r="L160" s="62">
        <f t="shared" ref="L160:P160" si="92">L161</f>
        <v>0</v>
      </c>
      <c r="M160" s="62">
        <f t="shared" si="92"/>
        <v>5000</v>
      </c>
      <c r="N160" s="62">
        <f t="shared" si="92"/>
        <v>0</v>
      </c>
      <c r="O160" s="62">
        <f t="shared" si="92"/>
        <v>5000</v>
      </c>
      <c r="P160" s="62">
        <f t="shared" si="92"/>
        <v>0</v>
      </c>
    </row>
    <row r="161" spans="2:16" ht="24.75" customHeight="1" x14ac:dyDescent="0.25">
      <c r="B161" s="26" t="s">
        <v>140</v>
      </c>
      <c r="C161" s="4" t="s">
        <v>160</v>
      </c>
      <c r="D161" s="4" t="s">
        <v>11</v>
      </c>
      <c r="E161" s="4" t="s">
        <v>22</v>
      </c>
      <c r="F161" s="4" t="s">
        <v>156</v>
      </c>
      <c r="G161" s="4" t="s">
        <v>27</v>
      </c>
      <c r="H161" s="4" t="s">
        <v>8</v>
      </c>
      <c r="I161" s="4" t="s">
        <v>137</v>
      </c>
      <c r="J161" s="4" t="s">
        <v>9</v>
      </c>
      <c r="K161" s="62">
        <v>25000</v>
      </c>
      <c r="L161" s="62">
        <v>0</v>
      </c>
      <c r="M161" s="62">
        <v>5000</v>
      </c>
      <c r="N161" s="62">
        <v>0</v>
      </c>
      <c r="O161" s="62">
        <v>5000</v>
      </c>
      <c r="P161" s="62">
        <v>0</v>
      </c>
    </row>
    <row r="162" spans="2:16" ht="31.5" customHeight="1" x14ac:dyDescent="0.25">
      <c r="B162" s="30" t="s">
        <v>224</v>
      </c>
      <c r="C162" s="4">
        <v>605</v>
      </c>
      <c r="D162" s="4">
        <v>11</v>
      </c>
      <c r="E162" s="4" t="s">
        <v>22</v>
      </c>
      <c r="F162" s="4">
        <v>55</v>
      </c>
      <c r="G162" s="4" t="s">
        <v>27</v>
      </c>
      <c r="H162" s="4" t="s">
        <v>8</v>
      </c>
      <c r="I162" s="4" t="s">
        <v>137</v>
      </c>
      <c r="J162" s="4" t="s">
        <v>124</v>
      </c>
      <c r="K162" s="62">
        <f>K163</f>
        <v>26000</v>
      </c>
      <c r="L162" s="62">
        <f t="shared" ref="L162:P162" si="93">L163</f>
        <v>0</v>
      </c>
      <c r="M162" s="62">
        <f t="shared" si="93"/>
        <v>11000</v>
      </c>
      <c r="N162" s="62">
        <f t="shared" si="93"/>
        <v>0</v>
      </c>
      <c r="O162" s="62">
        <f t="shared" si="93"/>
        <v>11000</v>
      </c>
      <c r="P162" s="62">
        <f t="shared" si="93"/>
        <v>0</v>
      </c>
    </row>
    <row r="163" spans="2:16" ht="36.75" customHeight="1" x14ac:dyDescent="0.25">
      <c r="B163" s="26" t="s">
        <v>125</v>
      </c>
      <c r="C163" s="4" t="s">
        <v>160</v>
      </c>
      <c r="D163" s="4" t="s">
        <v>11</v>
      </c>
      <c r="E163" s="4" t="s">
        <v>22</v>
      </c>
      <c r="F163" s="4" t="s">
        <v>156</v>
      </c>
      <c r="G163" s="4" t="s">
        <v>27</v>
      </c>
      <c r="H163" s="4" t="s">
        <v>8</v>
      </c>
      <c r="I163" s="4" t="s">
        <v>137</v>
      </c>
      <c r="J163" s="4" t="s">
        <v>126</v>
      </c>
      <c r="K163" s="62">
        <v>26000</v>
      </c>
      <c r="L163" s="62">
        <v>0</v>
      </c>
      <c r="M163" s="62">
        <v>11000</v>
      </c>
      <c r="N163" s="62">
        <v>0</v>
      </c>
      <c r="O163" s="62">
        <v>11000</v>
      </c>
      <c r="P163" s="62">
        <v>0</v>
      </c>
    </row>
    <row r="164" spans="2:16" x14ac:dyDescent="0.25">
      <c r="B164" s="23" t="s">
        <v>170</v>
      </c>
      <c r="C164" s="4"/>
      <c r="D164" s="4"/>
      <c r="E164" s="4"/>
      <c r="F164" s="4"/>
      <c r="G164" s="4"/>
      <c r="H164" s="4"/>
      <c r="I164" s="4"/>
      <c r="J164" s="4"/>
      <c r="K164" s="62">
        <f t="shared" ref="K164:P164" si="94">K15</f>
        <v>8522101.6300000008</v>
      </c>
      <c r="L164" s="62">
        <f t="shared" si="94"/>
        <v>160150</v>
      </c>
      <c r="M164" s="62">
        <f t="shared" si="94"/>
        <v>7531776.9000000004</v>
      </c>
      <c r="N164" s="62">
        <f t="shared" si="94"/>
        <v>167581</v>
      </c>
      <c r="O164" s="62">
        <f t="shared" si="94"/>
        <v>7327841.46</v>
      </c>
      <c r="P164" s="62">
        <f t="shared" si="94"/>
        <v>173684</v>
      </c>
    </row>
  </sheetData>
  <autoFilter ref="B15:R164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2"/>
  <sheetViews>
    <sheetView workbookViewId="0">
      <selection activeCell="P13" sqref="P13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88" t="s">
        <v>300</v>
      </c>
      <c r="L1" s="88"/>
      <c r="M1" s="88"/>
      <c r="N1" s="88"/>
      <c r="O1" s="88"/>
      <c r="P1" s="88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88"/>
      <c r="L2" s="88"/>
      <c r="M2" s="88"/>
      <c r="N2" s="88"/>
      <c r="O2" s="88"/>
      <c r="P2" s="88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88"/>
      <c r="L3" s="88"/>
      <c r="M3" s="88"/>
      <c r="N3" s="88"/>
      <c r="O3" s="88"/>
      <c r="P3" s="88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88"/>
      <c r="L4" s="88"/>
      <c r="M4" s="88"/>
      <c r="N4" s="88"/>
      <c r="O4" s="88"/>
      <c r="P4" s="88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88"/>
      <c r="L5" s="88"/>
      <c r="M5" s="88"/>
      <c r="N5" s="88"/>
      <c r="O5" s="88"/>
      <c r="P5" s="88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88"/>
      <c r="L6" s="88"/>
      <c r="M6" s="88"/>
      <c r="N6" s="88"/>
      <c r="O6" s="88"/>
      <c r="P6" s="88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88"/>
      <c r="L7" s="88"/>
      <c r="M7" s="88"/>
      <c r="N7" s="88"/>
      <c r="O7" s="88"/>
      <c r="P7" s="88"/>
    </row>
    <row r="8" spans="2:18" ht="25.5" customHeight="1" x14ac:dyDescent="0.25">
      <c r="B8" s="6"/>
      <c r="C8" s="107" t="s">
        <v>208</v>
      </c>
      <c r="D8" s="143"/>
      <c r="E8" s="143"/>
      <c r="F8" s="143"/>
      <c r="G8" s="143"/>
      <c r="H8" s="143"/>
      <c r="I8" s="143"/>
      <c r="J8" s="143"/>
      <c r="K8" s="143"/>
      <c r="L8" s="7"/>
      <c r="M8" s="7"/>
      <c r="N8" s="7"/>
      <c r="O8" s="7"/>
      <c r="P8" s="7"/>
      <c r="R8" s="24"/>
    </row>
    <row r="9" spans="2:18" ht="15" customHeight="1" x14ac:dyDescent="0.25">
      <c r="B9" s="93" t="s">
        <v>269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2:18" ht="36" customHeight="1" x14ac:dyDescent="0.25"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t="s">
        <v>283</v>
      </c>
    </row>
    <row r="11" spans="2:18" x14ac:dyDescent="0.25">
      <c r="B11" s="131" t="s">
        <v>79</v>
      </c>
      <c r="C11" s="134" t="s">
        <v>82</v>
      </c>
      <c r="D11" s="135"/>
      <c r="E11" s="135"/>
      <c r="F11" s="135"/>
      <c r="G11" s="135"/>
      <c r="H11" s="135"/>
      <c r="I11" s="135"/>
      <c r="J11" s="136"/>
      <c r="K11" s="126" t="s">
        <v>36</v>
      </c>
      <c r="L11" s="140"/>
      <c r="M11" s="140"/>
      <c r="N11" s="140"/>
      <c r="O11" s="140"/>
      <c r="P11" s="141"/>
    </row>
    <row r="12" spans="2:18" ht="16.5" customHeight="1" x14ac:dyDescent="0.25">
      <c r="B12" s="132"/>
      <c r="C12" s="137"/>
      <c r="D12" s="138"/>
      <c r="E12" s="138"/>
      <c r="F12" s="138"/>
      <c r="G12" s="138"/>
      <c r="H12" s="138"/>
      <c r="I12" s="138"/>
      <c r="J12" s="139"/>
      <c r="K12" s="142" t="s">
        <v>209</v>
      </c>
      <c r="L12" s="142"/>
      <c r="M12" s="142" t="s">
        <v>244</v>
      </c>
      <c r="N12" s="142"/>
      <c r="O12" s="142" t="s">
        <v>260</v>
      </c>
      <c r="P12" s="142"/>
    </row>
    <row r="13" spans="2:18" ht="90" customHeight="1" x14ac:dyDescent="0.25">
      <c r="B13" s="133"/>
      <c r="C13" s="123" t="s">
        <v>109</v>
      </c>
      <c r="D13" s="124"/>
      <c r="E13" s="124"/>
      <c r="F13" s="124"/>
      <c r="G13" s="124"/>
      <c r="H13" s="124"/>
      <c r="I13" s="125"/>
      <c r="J13" s="69" t="s">
        <v>110</v>
      </c>
      <c r="K13" s="40" t="s">
        <v>83</v>
      </c>
      <c r="L13" s="41" t="s">
        <v>84</v>
      </c>
      <c r="M13" s="40" t="s">
        <v>83</v>
      </c>
      <c r="N13" s="41" t="s">
        <v>84</v>
      </c>
      <c r="O13" s="40" t="s">
        <v>83</v>
      </c>
      <c r="P13" s="41" t="s">
        <v>84</v>
      </c>
    </row>
    <row r="14" spans="2:18" x14ac:dyDescent="0.25">
      <c r="B14" s="42">
        <v>2</v>
      </c>
      <c r="C14" s="126">
        <v>3</v>
      </c>
      <c r="D14" s="127"/>
      <c r="E14" s="127"/>
      <c r="F14" s="127"/>
      <c r="G14" s="127"/>
      <c r="H14" s="127"/>
      <c r="I14" s="128"/>
      <c r="J14" s="42">
        <v>4</v>
      </c>
      <c r="K14" s="42">
        <v>5</v>
      </c>
      <c r="L14" s="42">
        <v>6</v>
      </c>
      <c r="M14" s="42">
        <v>7</v>
      </c>
      <c r="N14" s="42">
        <v>8</v>
      </c>
      <c r="O14" s="42">
        <v>9</v>
      </c>
      <c r="P14" s="42">
        <v>10</v>
      </c>
    </row>
    <row r="15" spans="2:18" ht="42.75" customHeight="1" x14ac:dyDescent="0.25">
      <c r="B15" s="44" t="s">
        <v>155</v>
      </c>
      <c r="C15" s="35">
        <v>55</v>
      </c>
      <c r="D15" s="36"/>
      <c r="E15" s="36"/>
      <c r="F15" s="37"/>
      <c r="G15" s="38" t="s">
        <v>117</v>
      </c>
      <c r="H15" s="38" t="s">
        <v>117</v>
      </c>
      <c r="I15" s="38" t="s">
        <v>118</v>
      </c>
      <c r="J15" s="38"/>
      <c r="K15" s="39">
        <f t="shared" ref="K15:P15" si="0">K16+K36+K43+K54</f>
        <v>3189019.68</v>
      </c>
      <c r="L15" s="39">
        <f t="shared" si="0"/>
        <v>0</v>
      </c>
      <c r="M15" s="39">
        <f t="shared" si="0"/>
        <v>2634519.5300000003</v>
      </c>
      <c r="N15" s="39">
        <f t="shared" si="0"/>
        <v>0</v>
      </c>
      <c r="O15" s="39">
        <f t="shared" si="0"/>
        <v>2415947.46</v>
      </c>
      <c r="P15" s="39">
        <f t="shared" si="0"/>
        <v>0</v>
      </c>
    </row>
    <row r="16" spans="2:18" ht="48.75" customHeight="1" x14ac:dyDescent="0.25">
      <c r="B16" s="44" t="s">
        <v>157</v>
      </c>
      <c r="C16" s="35">
        <v>55</v>
      </c>
      <c r="D16" s="36"/>
      <c r="E16" s="36"/>
      <c r="F16" s="37"/>
      <c r="G16" s="38" t="s">
        <v>10</v>
      </c>
      <c r="H16" s="38" t="s">
        <v>117</v>
      </c>
      <c r="I16" s="38" t="s">
        <v>118</v>
      </c>
      <c r="J16" s="38"/>
      <c r="K16" s="18">
        <f>K17+K32</f>
        <v>2977019.68</v>
      </c>
      <c r="L16" s="18">
        <f t="shared" ref="L16:P16" si="1">L17+L32</f>
        <v>0</v>
      </c>
      <c r="M16" s="18">
        <f t="shared" si="1"/>
        <v>2457519.5300000003</v>
      </c>
      <c r="N16" s="18">
        <f t="shared" si="1"/>
        <v>0</v>
      </c>
      <c r="O16" s="18">
        <f t="shared" si="1"/>
        <v>2238947.46</v>
      </c>
      <c r="P16" s="18">
        <f t="shared" si="1"/>
        <v>0</v>
      </c>
    </row>
    <row r="17" spans="2:16" ht="18" customHeight="1" x14ac:dyDescent="0.25">
      <c r="B17" s="44" t="s">
        <v>158</v>
      </c>
      <c r="C17" s="123">
        <v>55</v>
      </c>
      <c r="D17" s="124"/>
      <c r="E17" s="124"/>
      <c r="F17" s="125"/>
      <c r="G17" s="38" t="s">
        <v>10</v>
      </c>
      <c r="H17" s="38" t="s">
        <v>8</v>
      </c>
      <c r="I17" s="38" t="s">
        <v>118</v>
      </c>
      <c r="J17" s="38"/>
      <c r="K17" s="62">
        <f>K18+K23+K26+K29</f>
        <v>2972019.68</v>
      </c>
      <c r="L17" s="62">
        <f t="shared" ref="L17:P17" si="2">L18+L23+L26+L29</f>
        <v>0</v>
      </c>
      <c r="M17" s="62">
        <f t="shared" si="2"/>
        <v>2457519.5300000003</v>
      </c>
      <c r="N17" s="62">
        <f t="shared" si="2"/>
        <v>0</v>
      </c>
      <c r="O17" s="62">
        <f t="shared" si="2"/>
        <v>2238947.46</v>
      </c>
      <c r="P17" s="62">
        <f t="shared" si="2"/>
        <v>0</v>
      </c>
    </row>
    <row r="18" spans="2:16" ht="29.25" customHeight="1" x14ac:dyDescent="0.25">
      <c r="B18" s="44" t="s">
        <v>159</v>
      </c>
      <c r="C18" s="123">
        <v>55</v>
      </c>
      <c r="D18" s="124"/>
      <c r="E18" s="124"/>
      <c r="F18" s="125"/>
      <c r="G18" s="38" t="s">
        <v>10</v>
      </c>
      <c r="H18" s="38" t="s">
        <v>8</v>
      </c>
      <c r="I18" s="38" t="s">
        <v>137</v>
      </c>
      <c r="J18" s="38"/>
      <c r="K18" s="18">
        <f t="shared" ref="K18:P18" si="3">K19+K21</f>
        <v>731200</v>
      </c>
      <c r="L18" s="18">
        <f t="shared" si="3"/>
        <v>0</v>
      </c>
      <c r="M18" s="18">
        <f t="shared" si="3"/>
        <v>592519.53</v>
      </c>
      <c r="N18" s="18">
        <f t="shared" si="3"/>
        <v>0</v>
      </c>
      <c r="O18" s="18">
        <f t="shared" si="3"/>
        <v>609269.01</v>
      </c>
      <c r="P18" s="18">
        <f t="shared" si="3"/>
        <v>0</v>
      </c>
    </row>
    <row r="19" spans="2:16" ht="41.25" customHeight="1" x14ac:dyDescent="0.25">
      <c r="B19" s="44" t="s">
        <v>224</v>
      </c>
      <c r="C19" s="123">
        <v>55</v>
      </c>
      <c r="D19" s="124"/>
      <c r="E19" s="124"/>
      <c r="F19" s="125"/>
      <c r="G19" s="38" t="s">
        <v>10</v>
      </c>
      <c r="H19" s="38" t="s">
        <v>8</v>
      </c>
      <c r="I19" s="38" t="s">
        <v>137</v>
      </c>
      <c r="J19" s="38" t="s">
        <v>124</v>
      </c>
      <c r="K19" s="18">
        <f>K20</f>
        <v>730200</v>
      </c>
      <c r="L19" s="18">
        <f t="shared" ref="L19:P19" si="4">L20</f>
        <v>0</v>
      </c>
      <c r="M19" s="18">
        <f t="shared" si="4"/>
        <v>591519.53</v>
      </c>
      <c r="N19" s="18">
        <f t="shared" si="4"/>
        <v>0</v>
      </c>
      <c r="O19" s="18">
        <f t="shared" si="4"/>
        <v>608269.01</v>
      </c>
      <c r="P19" s="18">
        <f t="shared" si="4"/>
        <v>0</v>
      </c>
    </row>
    <row r="20" spans="2:16" ht="44.25" customHeight="1" x14ac:dyDescent="0.25">
      <c r="B20" s="44" t="s">
        <v>125</v>
      </c>
      <c r="C20" s="123">
        <v>55</v>
      </c>
      <c r="D20" s="124"/>
      <c r="E20" s="124"/>
      <c r="F20" s="125"/>
      <c r="G20" s="38" t="s">
        <v>10</v>
      </c>
      <c r="H20" s="38" t="s">
        <v>8</v>
      </c>
      <c r="I20" s="38" t="s">
        <v>137</v>
      </c>
      <c r="J20" s="38" t="s">
        <v>126</v>
      </c>
      <c r="K20" s="18">
        <v>730200</v>
      </c>
      <c r="L20" s="18">
        <v>0</v>
      </c>
      <c r="M20" s="62">
        <v>591519.53</v>
      </c>
      <c r="N20" s="62">
        <v>0</v>
      </c>
      <c r="O20" s="62">
        <v>608269.01</v>
      </c>
      <c r="P20" s="62">
        <v>0</v>
      </c>
    </row>
    <row r="21" spans="2:16" ht="18" customHeight="1" x14ac:dyDescent="0.25">
      <c r="B21" s="44" t="s">
        <v>127</v>
      </c>
      <c r="C21" s="123">
        <v>55</v>
      </c>
      <c r="D21" s="124"/>
      <c r="E21" s="124"/>
      <c r="F21" s="125"/>
      <c r="G21" s="38" t="s">
        <v>10</v>
      </c>
      <c r="H21" s="38" t="s">
        <v>8</v>
      </c>
      <c r="I21" s="38" t="s">
        <v>137</v>
      </c>
      <c r="J21" s="38" t="s">
        <v>128</v>
      </c>
      <c r="K21" s="18">
        <f>K22</f>
        <v>1000</v>
      </c>
      <c r="L21" s="18">
        <f t="shared" ref="L21:P21" si="5">L22</f>
        <v>0</v>
      </c>
      <c r="M21" s="18">
        <f t="shared" si="5"/>
        <v>1000</v>
      </c>
      <c r="N21" s="18">
        <f t="shared" si="5"/>
        <v>0</v>
      </c>
      <c r="O21" s="18">
        <f t="shared" si="5"/>
        <v>1000</v>
      </c>
      <c r="P21" s="18">
        <f t="shared" si="5"/>
        <v>0</v>
      </c>
    </row>
    <row r="22" spans="2:16" ht="18.75" customHeight="1" x14ac:dyDescent="0.25">
      <c r="B22" s="44" t="s">
        <v>129</v>
      </c>
      <c r="C22" s="123">
        <v>55</v>
      </c>
      <c r="D22" s="124"/>
      <c r="E22" s="124"/>
      <c r="F22" s="125"/>
      <c r="G22" s="38" t="s">
        <v>10</v>
      </c>
      <c r="H22" s="38" t="s">
        <v>8</v>
      </c>
      <c r="I22" s="38" t="s">
        <v>137</v>
      </c>
      <c r="J22" s="38" t="s">
        <v>130</v>
      </c>
      <c r="K22" s="18">
        <v>1000</v>
      </c>
      <c r="L22" s="18">
        <v>0</v>
      </c>
      <c r="M22" s="18">
        <v>1000</v>
      </c>
      <c r="N22" s="18">
        <v>0</v>
      </c>
      <c r="O22" s="18">
        <v>1000</v>
      </c>
      <c r="P22" s="18">
        <v>0</v>
      </c>
    </row>
    <row r="23" spans="2:16" ht="45" customHeight="1" x14ac:dyDescent="0.25">
      <c r="B23" s="44" t="s">
        <v>161</v>
      </c>
      <c r="C23" s="123">
        <v>55</v>
      </c>
      <c r="D23" s="124"/>
      <c r="E23" s="124"/>
      <c r="F23" s="125"/>
      <c r="G23" s="38" t="s">
        <v>10</v>
      </c>
      <c r="H23" s="38" t="s">
        <v>8</v>
      </c>
      <c r="I23" s="38" t="s">
        <v>139</v>
      </c>
      <c r="J23" s="38"/>
      <c r="K23" s="18">
        <f t="shared" ref="K23:P24" si="6">K24</f>
        <v>5000</v>
      </c>
      <c r="L23" s="18">
        <f t="shared" si="6"/>
        <v>0</v>
      </c>
      <c r="M23" s="18">
        <f t="shared" si="6"/>
        <v>5000</v>
      </c>
      <c r="N23" s="18">
        <f t="shared" si="6"/>
        <v>0</v>
      </c>
      <c r="O23" s="18">
        <f t="shared" si="6"/>
        <v>5000</v>
      </c>
      <c r="P23" s="18">
        <f t="shared" si="6"/>
        <v>0</v>
      </c>
    </row>
    <row r="24" spans="2:16" ht="45.75" customHeight="1" x14ac:dyDescent="0.25">
      <c r="B24" s="44" t="s">
        <v>224</v>
      </c>
      <c r="C24" s="123">
        <v>55</v>
      </c>
      <c r="D24" s="124"/>
      <c r="E24" s="124"/>
      <c r="F24" s="125"/>
      <c r="G24" s="38" t="s">
        <v>10</v>
      </c>
      <c r="H24" s="38" t="s">
        <v>8</v>
      </c>
      <c r="I24" s="38" t="s">
        <v>139</v>
      </c>
      <c r="J24" s="38" t="s">
        <v>124</v>
      </c>
      <c r="K24" s="18">
        <f>K25</f>
        <v>5000</v>
      </c>
      <c r="L24" s="18">
        <f t="shared" si="6"/>
        <v>0</v>
      </c>
      <c r="M24" s="18">
        <f t="shared" si="6"/>
        <v>5000</v>
      </c>
      <c r="N24" s="18">
        <f t="shared" si="6"/>
        <v>0</v>
      </c>
      <c r="O24" s="18">
        <f t="shared" si="6"/>
        <v>5000</v>
      </c>
      <c r="P24" s="18">
        <f t="shared" si="6"/>
        <v>0</v>
      </c>
    </row>
    <row r="25" spans="2:16" ht="47.25" customHeight="1" x14ac:dyDescent="0.25">
      <c r="B25" s="44" t="s">
        <v>125</v>
      </c>
      <c r="C25" s="123">
        <v>55</v>
      </c>
      <c r="D25" s="124"/>
      <c r="E25" s="124"/>
      <c r="F25" s="125"/>
      <c r="G25" s="38" t="s">
        <v>10</v>
      </c>
      <c r="H25" s="38" t="s">
        <v>8</v>
      </c>
      <c r="I25" s="38" t="s">
        <v>139</v>
      </c>
      <c r="J25" s="38" t="s">
        <v>126</v>
      </c>
      <c r="K25" s="18">
        <v>5000</v>
      </c>
      <c r="L25" s="18">
        <v>0</v>
      </c>
      <c r="M25" s="18">
        <v>5000</v>
      </c>
      <c r="N25" s="18">
        <v>0</v>
      </c>
      <c r="O25" s="18">
        <v>5000</v>
      </c>
      <c r="P25" s="18">
        <v>0</v>
      </c>
    </row>
    <row r="26" spans="2:16" ht="33" customHeight="1" x14ac:dyDescent="0.25">
      <c r="B26" s="44" t="s">
        <v>162</v>
      </c>
      <c r="C26" s="123">
        <v>55</v>
      </c>
      <c r="D26" s="124"/>
      <c r="E26" s="124"/>
      <c r="F26" s="125"/>
      <c r="G26" s="38" t="s">
        <v>10</v>
      </c>
      <c r="H26" s="38" t="s">
        <v>8</v>
      </c>
      <c r="I26" s="38" t="s">
        <v>145</v>
      </c>
      <c r="J26" s="38"/>
      <c r="K26" s="18">
        <f t="shared" ref="K26:P27" si="7">K27</f>
        <v>10000</v>
      </c>
      <c r="L26" s="18">
        <f t="shared" si="7"/>
        <v>0</v>
      </c>
      <c r="M26" s="18">
        <f t="shared" si="7"/>
        <v>10000</v>
      </c>
      <c r="N26" s="18">
        <f t="shared" si="7"/>
        <v>0</v>
      </c>
      <c r="O26" s="18">
        <f t="shared" si="7"/>
        <v>10000</v>
      </c>
      <c r="P26" s="18">
        <f t="shared" si="7"/>
        <v>0</v>
      </c>
    </row>
    <row r="27" spans="2:16" ht="42.75" customHeight="1" x14ac:dyDescent="0.25">
      <c r="B27" s="44" t="s">
        <v>224</v>
      </c>
      <c r="C27" s="123">
        <v>55</v>
      </c>
      <c r="D27" s="124"/>
      <c r="E27" s="124"/>
      <c r="F27" s="125"/>
      <c r="G27" s="38" t="s">
        <v>10</v>
      </c>
      <c r="H27" s="38" t="s">
        <v>8</v>
      </c>
      <c r="I27" s="38" t="s">
        <v>145</v>
      </c>
      <c r="J27" s="38" t="s">
        <v>124</v>
      </c>
      <c r="K27" s="18">
        <f>K28</f>
        <v>10000</v>
      </c>
      <c r="L27" s="18">
        <f t="shared" si="7"/>
        <v>0</v>
      </c>
      <c r="M27" s="18">
        <f t="shared" si="7"/>
        <v>10000</v>
      </c>
      <c r="N27" s="18">
        <f t="shared" si="7"/>
        <v>0</v>
      </c>
      <c r="O27" s="18">
        <f t="shared" si="7"/>
        <v>10000</v>
      </c>
      <c r="P27" s="18">
        <f t="shared" si="7"/>
        <v>0</v>
      </c>
    </row>
    <row r="28" spans="2:16" ht="43.5" customHeight="1" x14ac:dyDescent="0.25">
      <c r="B28" s="44" t="s">
        <v>125</v>
      </c>
      <c r="C28" s="123">
        <v>55</v>
      </c>
      <c r="D28" s="124"/>
      <c r="E28" s="124"/>
      <c r="F28" s="125"/>
      <c r="G28" s="38" t="s">
        <v>10</v>
      </c>
      <c r="H28" s="38" t="s">
        <v>8</v>
      </c>
      <c r="I28" s="38" t="s">
        <v>145</v>
      </c>
      <c r="J28" s="38" t="s">
        <v>126</v>
      </c>
      <c r="K28" s="18">
        <v>10000</v>
      </c>
      <c r="L28" s="18">
        <v>0</v>
      </c>
      <c r="M28" s="18">
        <v>10000</v>
      </c>
      <c r="N28" s="18">
        <v>0</v>
      </c>
      <c r="O28" s="18">
        <v>10000</v>
      </c>
      <c r="P28" s="18">
        <v>0</v>
      </c>
    </row>
    <row r="29" spans="2:16" ht="33" customHeight="1" x14ac:dyDescent="0.25">
      <c r="B29" s="44" t="s">
        <v>163</v>
      </c>
      <c r="C29" s="123">
        <v>55</v>
      </c>
      <c r="D29" s="124"/>
      <c r="E29" s="124"/>
      <c r="F29" s="125"/>
      <c r="G29" s="38" t="s">
        <v>10</v>
      </c>
      <c r="H29" s="38" t="s">
        <v>8</v>
      </c>
      <c r="I29" s="38" t="s">
        <v>131</v>
      </c>
      <c r="J29" s="38"/>
      <c r="K29" s="18">
        <f t="shared" ref="K29:P30" si="8">K30</f>
        <v>2225819.6800000002</v>
      </c>
      <c r="L29" s="18">
        <f t="shared" si="8"/>
        <v>0</v>
      </c>
      <c r="M29" s="18">
        <f t="shared" si="8"/>
        <v>1850000</v>
      </c>
      <c r="N29" s="18">
        <f t="shared" si="8"/>
        <v>0</v>
      </c>
      <c r="O29" s="18">
        <f t="shared" si="8"/>
        <v>1614678.45</v>
      </c>
      <c r="P29" s="18">
        <f t="shared" si="8"/>
        <v>0</v>
      </c>
    </row>
    <row r="30" spans="2:16" ht="84.75" customHeight="1" x14ac:dyDescent="0.25">
      <c r="B30" s="44" t="s">
        <v>120</v>
      </c>
      <c r="C30" s="123">
        <v>55</v>
      </c>
      <c r="D30" s="124"/>
      <c r="E30" s="124"/>
      <c r="F30" s="125"/>
      <c r="G30" s="38" t="s">
        <v>10</v>
      </c>
      <c r="H30" s="38" t="s">
        <v>8</v>
      </c>
      <c r="I30" s="38" t="s">
        <v>131</v>
      </c>
      <c r="J30" s="38" t="s">
        <v>121</v>
      </c>
      <c r="K30" s="18">
        <f>K31</f>
        <v>2225819.6800000002</v>
      </c>
      <c r="L30" s="18">
        <f t="shared" si="8"/>
        <v>0</v>
      </c>
      <c r="M30" s="18">
        <f t="shared" si="8"/>
        <v>1850000</v>
      </c>
      <c r="N30" s="18">
        <f t="shared" si="8"/>
        <v>0</v>
      </c>
      <c r="O30" s="18">
        <f t="shared" si="8"/>
        <v>1614678.45</v>
      </c>
      <c r="P30" s="18">
        <f t="shared" si="8"/>
        <v>0</v>
      </c>
    </row>
    <row r="31" spans="2:16" ht="30" customHeight="1" x14ac:dyDescent="0.25">
      <c r="B31" s="44" t="s">
        <v>140</v>
      </c>
      <c r="C31" s="123">
        <v>55</v>
      </c>
      <c r="D31" s="124"/>
      <c r="E31" s="124"/>
      <c r="F31" s="125"/>
      <c r="G31" s="38" t="s">
        <v>10</v>
      </c>
      <c r="H31" s="38" t="s">
        <v>8</v>
      </c>
      <c r="I31" s="38" t="s">
        <v>131</v>
      </c>
      <c r="J31" s="38" t="s">
        <v>9</v>
      </c>
      <c r="K31" s="18">
        <v>2225819.6800000002</v>
      </c>
      <c r="L31" s="18">
        <v>0</v>
      </c>
      <c r="M31" s="18">
        <v>1850000</v>
      </c>
      <c r="N31" s="18">
        <v>0</v>
      </c>
      <c r="O31" s="18">
        <v>1614678.45</v>
      </c>
      <c r="P31" s="18">
        <v>0</v>
      </c>
    </row>
    <row r="32" spans="2:16" s="46" customFormat="1" ht="60" customHeight="1" x14ac:dyDescent="0.25">
      <c r="B32" s="30" t="s">
        <v>275</v>
      </c>
      <c r="C32" s="64">
        <v>55</v>
      </c>
      <c r="D32" s="65"/>
      <c r="E32" s="65"/>
      <c r="F32" s="66"/>
      <c r="G32" s="38" t="s">
        <v>10</v>
      </c>
      <c r="H32" s="38" t="s">
        <v>262</v>
      </c>
      <c r="I32" s="38" t="s">
        <v>15</v>
      </c>
      <c r="J32" s="38"/>
      <c r="K32" s="18">
        <f>K33</f>
        <v>5000</v>
      </c>
      <c r="L32" s="18">
        <f t="shared" ref="L32:P32" si="9">L33</f>
        <v>0</v>
      </c>
      <c r="M32" s="18">
        <f t="shared" si="9"/>
        <v>0</v>
      </c>
      <c r="N32" s="18">
        <f t="shared" si="9"/>
        <v>0</v>
      </c>
      <c r="O32" s="18">
        <f t="shared" si="9"/>
        <v>0</v>
      </c>
      <c r="P32" s="18">
        <f t="shared" si="9"/>
        <v>0</v>
      </c>
    </row>
    <row r="33" spans="2:16" s="46" customFormat="1" ht="83.25" customHeight="1" x14ac:dyDescent="0.25">
      <c r="B33" s="30" t="s">
        <v>261</v>
      </c>
      <c r="C33" s="64">
        <v>55</v>
      </c>
      <c r="D33" s="65"/>
      <c r="E33" s="65"/>
      <c r="F33" s="66"/>
      <c r="G33" s="38" t="s">
        <v>10</v>
      </c>
      <c r="H33" s="38" t="s">
        <v>262</v>
      </c>
      <c r="I33" s="38" t="s">
        <v>137</v>
      </c>
      <c r="J33" s="38"/>
      <c r="K33" s="18">
        <f>K34</f>
        <v>5000</v>
      </c>
      <c r="L33" s="18">
        <f t="shared" ref="L33:P33" si="10">L34</f>
        <v>0</v>
      </c>
      <c r="M33" s="18">
        <f t="shared" si="10"/>
        <v>0</v>
      </c>
      <c r="N33" s="18">
        <f t="shared" si="10"/>
        <v>0</v>
      </c>
      <c r="O33" s="18">
        <f t="shared" si="10"/>
        <v>0</v>
      </c>
      <c r="P33" s="18">
        <f t="shared" si="10"/>
        <v>0</v>
      </c>
    </row>
    <row r="34" spans="2:16" s="46" customFormat="1" ht="80.25" customHeight="1" x14ac:dyDescent="0.25">
      <c r="B34" s="30" t="s">
        <v>120</v>
      </c>
      <c r="C34" s="64">
        <v>55</v>
      </c>
      <c r="D34" s="65"/>
      <c r="E34" s="65"/>
      <c r="F34" s="66"/>
      <c r="G34" s="38" t="s">
        <v>10</v>
      </c>
      <c r="H34" s="38" t="s">
        <v>262</v>
      </c>
      <c r="I34" s="38" t="s">
        <v>137</v>
      </c>
      <c r="J34" s="38" t="s">
        <v>121</v>
      </c>
      <c r="K34" s="18">
        <f>K35</f>
        <v>5000</v>
      </c>
      <c r="L34" s="18">
        <f t="shared" ref="L34:P34" si="11">L35</f>
        <v>0</v>
      </c>
      <c r="M34" s="62">
        <f t="shared" si="11"/>
        <v>0</v>
      </c>
      <c r="N34" s="62">
        <f t="shared" si="11"/>
        <v>0</v>
      </c>
      <c r="O34" s="62">
        <f t="shared" si="11"/>
        <v>0</v>
      </c>
      <c r="P34" s="62">
        <f t="shared" si="11"/>
        <v>0</v>
      </c>
    </row>
    <row r="35" spans="2:16" s="46" customFormat="1" ht="31.5" customHeight="1" x14ac:dyDescent="0.25">
      <c r="B35" s="26" t="s">
        <v>140</v>
      </c>
      <c r="C35" s="64">
        <v>55</v>
      </c>
      <c r="D35" s="65"/>
      <c r="E35" s="65"/>
      <c r="F35" s="66"/>
      <c r="G35" s="38" t="s">
        <v>10</v>
      </c>
      <c r="H35" s="38" t="s">
        <v>262</v>
      </c>
      <c r="I35" s="38" t="s">
        <v>137</v>
      </c>
      <c r="J35" s="38" t="s">
        <v>9</v>
      </c>
      <c r="K35" s="18">
        <v>5000</v>
      </c>
      <c r="L35" s="18">
        <v>0</v>
      </c>
      <c r="M35" s="62">
        <v>0</v>
      </c>
      <c r="N35" s="62">
        <v>0</v>
      </c>
      <c r="O35" s="62">
        <v>0</v>
      </c>
      <c r="P35" s="62">
        <v>0</v>
      </c>
    </row>
    <row r="36" spans="2:16" ht="54" customHeight="1" x14ac:dyDescent="0.25">
      <c r="B36" s="44" t="s">
        <v>199</v>
      </c>
      <c r="C36" s="35">
        <v>55</v>
      </c>
      <c r="D36" s="36"/>
      <c r="E36" s="36"/>
      <c r="F36" s="37"/>
      <c r="G36" s="38" t="s">
        <v>27</v>
      </c>
      <c r="H36" s="38" t="s">
        <v>40</v>
      </c>
      <c r="I36" s="38" t="s">
        <v>118</v>
      </c>
      <c r="J36" s="38"/>
      <c r="K36" s="18">
        <f t="shared" ref="K36:P37" si="12">K37</f>
        <v>51000</v>
      </c>
      <c r="L36" s="18">
        <f t="shared" si="12"/>
        <v>0</v>
      </c>
      <c r="M36" s="18">
        <f t="shared" si="12"/>
        <v>16000</v>
      </c>
      <c r="N36" s="18">
        <f t="shared" si="12"/>
        <v>0</v>
      </c>
      <c r="O36" s="18">
        <f t="shared" si="12"/>
        <v>16000</v>
      </c>
      <c r="P36" s="18">
        <f t="shared" si="12"/>
        <v>0</v>
      </c>
    </row>
    <row r="37" spans="2:16" ht="20.25" customHeight="1" x14ac:dyDescent="0.25">
      <c r="B37" s="44" t="s">
        <v>168</v>
      </c>
      <c r="C37" s="123">
        <v>55</v>
      </c>
      <c r="D37" s="124"/>
      <c r="E37" s="124"/>
      <c r="F37" s="125"/>
      <c r="G37" s="38" t="s">
        <v>27</v>
      </c>
      <c r="H37" s="38" t="s">
        <v>8</v>
      </c>
      <c r="I37" s="38" t="s">
        <v>118</v>
      </c>
      <c r="J37" s="38"/>
      <c r="K37" s="18">
        <f t="shared" si="12"/>
        <v>51000</v>
      </c>
      <c r="L37" s="18">
        <f t="shared" si="12"/>
        <v>0</v>
      </c>
      <c r="M37" s="18">
        <f t="shared" si="12"/>
        <v>16000</v>
      </c>
      <c r="N37" s="18">
        <f t="shared" si="12"/>
        <v>0</v>
      </c>
      <c r="O37" s="18">
        <f t="shared" si="12"/>
        <v>16000</v>
      </c>
      <c r="P37" s="18">
        <f t="shared" si="12"/>
        <v>0</v>
      </c>
    </row>
    <row r="38" spans="2:16" ht="31.5" customHeight="1" x14ac:dyDescent="0.25">
      <c r="B38" s="44" t="s">
        <v>169</v>
      </c>
      <c r="C38" s="123">
        <v>55</v>
      </c>
      <c r="D38" s="124"/>
      <c r="E38" s="124"/>
      <c r="F38" s="125"/>
      <c r="G38" s="38" t="s">
        <v>27</v>
      </c>
      <c r="H38" s="38" t="s">
        <v>8</v>
      </c>
      <c r="I38" s="38" t="s">
        <v>137</v>
      </c>
      <c r="J38" s="38"/>
      <c r="K38" s="18">
        <f t="shared" ref="K38:P38" si="13">K39+K41</f>
        <v>51000</v>
      </c>
      <c r="L38" s="18">
        <f t="shared" si="13"/>
        <v>0</v>
      </c>
      <c r="M38" s="18">
        <f t="shared" si="13"/>
        <v>16000</v>
      </c>
      <c r="N38" s="18">
        <f t="shared" si="13"/>
        <v>0</v>
      </c>
      <c r="O38" s="18">
        <f t="shared" si="13"/>
        <v>16000</v>
      </c>
      <c r="P38" s="18">
        <f t="shared" si="13"/>
        <v>0</v>
      </c>
    </row>
    <row r="39" spans="2:16" ht="82.5" customHeight="1" x14ac:dyDescent="0.25">
      <c r="B39" s="44" t="s">
        <v>120</v>
      </c>
      <c r="C39" s="123">
        <v>55</v>
      </c>
      <c r="D39" s="124"/>
      <c r="E39" s="124"/>
      <c r="F39" s="125"/>
      <c r="G39" s="38" t="s">
        <v>27</v>
      </c>
      <c r="H39" s="38" t="s">
        <v>8</v>
      </c>
      <c r="I39" s="38" t="s">
        <v>137</v>
      </c>
      <c r="J39" s="38" t="s">
        <v>121</v>
      </c>
      <c r="K39" s="18">
        <f>K40</f>
        <v>25000</v>
      </c>
      <c r="L39" s="18">
        <f t="shared" ref="L39:P39" si="14">L40</f>
        <v>0</v>
      </c>
      <c r="M39" s="18">
        <f t="shared" si="14"/>
        <v>5000</v>
      </c>
      <c r="N39" s="18">
        <f t="shared" si="14"/>
        <v>0</v>
      </c>
      <c r="O39" s="18">
        <f t="shared" si="14"/>
        <v>5000</v>
      </c>
      <c r="P39" s="18">
        <f t="shared" si="14"/>
        <v>0</v>
      </c>
    </row>
    <row r="40" spans="2:16" ht="29.25" customHeight="1" x14ac:dyDescent="0.25">
      <c r="B40" s="44" t="s">
        <v>140</v>
      </c>
      <c r="C40" s="123">
        <v>55</v>
      </c>
      <c r="D40" s="124"/>
      <c r="E40" s="124"/>
      <c r="F40" s="125"/>
      <c r="G40" s="38" t="s">
        <v>27</v>
      </c>
      <c r="H40" s="38" t="s">
        <v>8</v>
      </c>
      <c r="I40" s="38" t="s">
        <v>137</v>
      </c>
      <c r="J40" s="38" t="s">
        <v>9</v>
      </c>
      <c r="K40" s="18">
        <v>25000</v>
      </c>
      <c r="L40" s="18">
        <v>0</v>
      </c>
      <c r="M40" s="18">
        <v>5000</v>
      </c>
      <c r="N40" s="18">
        <v>0</v>
      </c>
      <c r="O40" s="18">
        <v>5000</v>
      </c>
      <c r="P40" s="18">
        <v>0</v>
      </c>
    </row>
    <row r="41" spans="2:16" ht="42.75" customHeight="1" x14ac:dyDescent="0.25">
      <c r="B41" s="44" t="s">
        <v>224</v>
      </c>
      <c r="C41" s="123">
        <v>55</v>
      </c>
      <c r="D41" s="124"/>
      <c r="E41" s="124"/>
      <c r="F41" s="125"/>
      <c r="G41" s="38" t="s">
        <v>27</v>
      </c>
      <c r="H41" s="38" t="s">
        <v>8</v>
      </c>
      <c r="I41" s="38" t="s">
        <v>137</v>
      </c>
      <c r="J41" s="38" t="s">
        <v>124</v>
      </c>
      <c r="K41" s="18">
        <f>K42</f>
        <v>26000</v>
      </c>
      <c r="L41" s="18">
        <f t="shared" ref="L41:P41" si="15">L42</f>
        <v>0</v>
      </c>
      <c r="M41" s="18">
        <f t="shared" si="15"/>
        <v>11000</v>
      </c>
      <c r="N41" s="18">
        <f t="shared" si="15"/>
        <v>0</v>
      </c>
      <c r="O41" s="18">
        <f t="shared" si="15"/>
        <v>11000</v>
      </c>
      <c r="P41" s="18">
        <f t="shared" si="15"/>
        <v>0</v>
      </c>
    </row>
    <row r="42" spans="2:16" ht="42.75" customHeight="1" x14ac:dyDescent="0.25">
      <c r="B42" s="44" t="s">
        <v>125</v>
      </c>
      <c r="C42" s="123">
        <v>55</v>
      </c>
      <c r="D42" s="124"/>
      <c r="E42" s="124"/>
      <c r="F42" s="125"/>
      <c r="G42" s="38" t="s">
        <v>27</v>
      </c>
      <c r="H42" s="38" t="s">
        <v>8</v>
      </c>
      <c r="I42" s="38" t="s">
        <v>137</v>
      </c>
      <c r="J42" s="38" t="s">
        <v>126</v>
      </c>
      <c r="K42" s="18">
        <v>26000</v>
      </c>
      <c r="L42" s="18">
        <v>0</v>
      </c>
      <c r="M42" s="18">
        <v>11000</v>
      </c>
      <c r="N42" s="18">
        <v>0</v>
      </c>
      <c r="O42" s="18">
        <v>11000</v>
      </c>
      <c r="P42" s="18">
        <v>0</v>
      </c>
    </row>
    <row r="43" spans="2:16" s="34" customFormat="1" ht="72.75" customHeight="1" x14ac:dyDescent="0.25">
      <c r="B43" s="44" t="s">
        <v>217</v>
      </c>
      <c r="C43" s="35">
        <v>55</v>
      </c>
      <c r="D43" s="36"/>
      <c r="E43" s="36"/>
      <c r="F43" s="37"/>
      <c r="G43" s="38" t="s">
        <v>218</v>
      </c>
      <c r="H43" s="38" t="s">
        <v>40</v>
      </c>
      <c r="I43" s="38" t="s">
        <v>118</v>
      </c>
      <c r="J43" s="38"/>
      <c r="K43" s="18">
        <f>K44</f>
        <v>121000</v>
      </c>
      <c r="L43" s="18">
        <f t="shared" ref="L43:P43" si="16">L44</f>
        <v>0</v>
      </c>
      <c r="M43" s="18">
        <f t="shared" si="16"/>
        <v>121000</v>
      </c>
      <c r="N43" s="18">
        <f t="shared" si="16"/>
        <v>0</v>
      </c>
      <c r="O43" s="18">
        <f t="shared" si="16"/>
        <v>121000</v>
      </c>
      <c r="P43" s="18">
        <f t="shared" si="16"/>
        <v>0</v>
      </c>
    </row>
    <row r="44" spans="2:16" s="34" customFormat="1" ht="18.75" customHeight="1" x14ac:dyDescent="0.25">
      <c r="B44" s="44" t="s">
        <v>219</v>
      </c>
      <c r="C44" s="35">
        <v>55</v>
      </c>
      <c r="D44" s="36"/>
      <c r="E44" s="36"/>
      <c r="F44" s="37"/>
      <c r="G44" s="38" t="s">
        <v>218</v>
      </c>
      <c r="H44" s="38" t="s">
        <v>8</v>
      </c>
      <c r="I44" s="38" t="s">
        <v>118</v>
      </c>
      <c r="J44" s="38"/>
      <c r="K44" s="18">
        <f>K45+K48+K51</f>
        <v>121000</v>
      </c>
      <c r="L44" s="18">
        <f t="shared" ref="L44:P44" si="17">L45+L48+L51</f>
        <v>0</v>
      </c>
      <c r="M44" s="18">
        <f t="shared" si="17"/>
        <v>121000</v>
      </c>
      <c r="N44" s="18">
        <f t="shared" si="17"/>
        <v>0</v>
      </c>
      <c r="O44" s="18">
        <f t="shared" si="17"/>
        <v>121000</v>
      </c>
      <c r="P44" s="18">
        <f t="shared" si="17"/>
        <v>0</v>
      </c>
    </row>
    <row r="45" spans="2:16" s="34" customFormat="1" ht="17.25" customHeight="1" x14ac:dyDescent="0.25">
      <c r="B45" s="44" t="s">
        <v>176</v>
      </c>
      <c r="C45" s="35">
        <v>55</v>
      </c>
      <c r="D45" s="36"/>
      <c r="E45" s="36"/>
      <c r="F45" s="37"/>
      <c r="G45" s="38" t="s">
        <v>218</v>
      </c>
      <c r="H45" s="38" t="s">
        <v>8</v>
      </c>
      <c r="I45" s="38" t="s">
        <v>137</v>
      </c>
      <c r="J45" s="38"/>
      <c r="K45" s="18">
        <f>K46</f>
        <v>70000</v>
      </c>
      <c r="L45" s="18">
        <f t="shared" ref="L45:O45" si="18">L46</f>
        <v>0</v>
      </c>
      <c r="M45" s="18">
        <f t="shared" si="18"/>
        <v>70000</v>
      </c>
      <c r="N45" s="18">
        <f t="shared" si="18"/>
        <v>0</v>
      </c>
      <c r="O45" s="18">
        <f t="shared" si="18"/>
        <v>70000</v>
      </c>
      <c r="P45" s="18">
        <f>P46</f>
        <v>0</v>
      </c>
    </row>
    <row r="46" spans="2:16" s="34" customFormat="1" ht="42" customHeight="1" x14ac:dyDescent="0.25">
      <c r="B46" s="44" t="s">
        <v>224</v>
      </c>
      <c r="C46" s="35">
        <v>55</v>
      </c>
      <c r="D46" s="36"/>
      <c r="E46" s="36"/>
      <c r="F46" s="37"/>
      <c r="G46" s="38" t="s">
        <v>218</v>
      </c>
      <c r="H46" s="38" t="s">
        <v>8</v>
      </c>
      <c r="I46" s="38" t="s">
        <v>137</v>
      </c>
      <c r="J46" s="38" t="s">
        <v>124</v>
      </c>
      <c r="K46" s="18">
        <f>K47</f>
        <v>70000</v>
      </c>
      <c r="L46" s="18">
        <f t="shared" ref="L46:P46" si="19">L47</f>
        <v>0</v>
      </c>
      <c r="M46" s="18">
        <f t="shared" si="19"/>
        <v>70000</v>
      </c>
      <c r="N46" s="18">
        <f t="shared" si="19"/>
        <v>0</v>
      </c>
      <c r="O46" s="18">
        <f t="shared" si="19"/>
        <v>70000</v>
      </c>
      <c r="P46" s="18">
        <f t="shared" si="19"/>
        <v>0</v>
      </c>
    </row>
    <row r="47" spans="2:16" s="34" customFormat="1" ht="43.5" customHeight="1" x14ac:dyDescent="0.25">
      <c r="B47" s="44" t="s">
        <v>125</v>
      </c>
      <c r="C47" s="35">
        <v>55</v>
      </c>
      <c r="D47" s="36"/>
      <c r="E47" s="36"/>
      <c r="F47" s="37"/>
      <c r="G47" s="38" t="s">
        <v>218</v>
      </c>
      <c r="H47" s="38" t="s">
        <v>8</v>
      </c>
      <c r="I47" s="38" t="s">
        <v>137</v>
      </c>
      <c r="J47" s="38" t="s">
        <v>126</v>
      </c>
      <c r="K47" s="18">
        <v>70000</v>
      </c>
      <c r="L47" s="18">
        <v>0</v>
      </c>
      <c r="M47" s="18">
        <v>70000</v>
      </c>
      <c r="N47" s="18">
        <v>0</v>
      </c>
      <c r="O47" s="18">
        <v>70000</v>
      </c>
      <c r="P47" s="18">
        <v>0</v>
      </c>
    </row>
    <row r="48" spans="2:16" s="34" customFormat="1" ht="31.5" customHeight="1" x14ac:dyDescent="0.25">
      <c r="B48" s="44" t="s">
        <v>220</v>
      </c>
      <c r="C48" s="35">
        <v>55</v>
      </c>
      <c r="D48" s="36"/>
      <c r="E48" s="36"/>
      <c r="F48" s="37"/>
      <c r="G48" s="38" t="s">
        <v>218</v>
      </c>
      <c r="H48" s="38" t="s">
        <v>8</v>
      </c>
      <c r="I48" s="38" t="s">
        <v>139</v>
      </c>
      <c r="J48" s="38"/>
      <c r="K48" s="18">
        <f>K49</f>
        <v>48000</v>
      </c>
      <c r="L48" s="18">
        <f t="shared" ref="L48:P48" si="20">L49</f>
        <v>0</v>
      </c>
      <c r="M48" s="18">
        <f t="shared" si="20"/>
        <v>48000</v>
      </c>
      <c r="N48" s="18">
        <f t="shared" si="20"/>
        <v>0</v>
      </c>
      <c r="O48" s="18">
        <f t="shared" si="20"/>
        <v>48000</v>
      </c>
      <c r="P48" s="18">
        <f t="shared" si="20"/>
        <v>0</v>
      </c>
    </row>
    <row r="49" spans="2:16" s="34" customFormat="1" ht="42.75" customHeight="1" x14ac:dyDescent="0.25">
      <c r="B49" s="44" t="s">
        <v>224</v>
      </c>
      <c r="C49" s="35">
        <v>55</v>
      </c>
      <c r="D49" s="36"/>
      <c r="E49" s="36"/>
      <c r="F49" s="37"/>
      <c r="G49" s="38" t="s">
        <v>218</v>
      </c>
      <c r="H49" s="38" t="s">
        <v>8</v>
      </c>
      <c r="I49" s="38" t="s">
        <v>139</v>
      </c>
      <c r="J49" s="38" t="s">
        <v>124</v>
      </c>
      <c r="K49" s="18">
        <f>K50</f>
        <v>48000</v>
      </c>
      <c r="L49" s="18">
        <f t="shared" ref="L49:P49" si="21">L50</f>
        <v>0</v>
      </c>
      <c r="M49" s="18">
        <f t="shared" si="21"/>
        <v>48000</v>
      </c>
      <c r="N49" s="18">
        <f t="shared" si="21"/>
        <v>0</v>
      </c>
      <c r="O49" s="18">
        <f t="shared" si="21"/>
        <v>48000</v>
      </c>
      <c r="P49" s="18">
        <f t="shared" si="21"/>
        <v>0</v>
      </c>
    </row>
    <row r="50" spans="2:16" s="34" customFormat="1" ht="42" customHeight="1" x14ac:dyDescent="0.25">
      <c r="B50" s="44" t="s">
        <v>125</v>
      </c>
      <c r="C50" s="35">
        <v>55</v>
      </c>
      <c r="D50" s="36"/>
      <c r="E50" s="36"/>
      <c r="F50" s="37"/>
      <c r="G50" s="38" t="s">
        <v>218</v>
      </c>
      <c r="H50" s="38" t="s">
        <v>8</v>
      </c>
      <c r="I50" s="38" t="s">
        <v>139</v>
      </c>
      <c r="J50" s="38" t="s">
        <v>126</v>
      </c>
      <c r="K50" s="18">
        <v>48000</v>
      </c>
      <c r="L50" s="18">
        <v>0</v>
      </c>
      <c r="M50" s="18">
        <v>48000</v>
      </c>
      <c r="N50" s="18">
        <v>0</v>
      </c>
      <c r="O50" s="18">
        <v>48000</v>
      </c>
      <c r="P50" s="18">
        <v>0</v>
      </c>
    </row>
    <row r="51" spans="2:16" s="34" customFormat="1" ht="29.25" customHeight="1" x14ac:dyDescent="0.25">
      <c r="B51" s="44" t="s">
        <v>221</v>
      </c>
      <c r="C51" s="35">
        <v>55</v>
      </c>
      <c r="D51" s="36"/>
      <c r="E51" s="36"/>
      <c r="F51" s="37"/>
      <c r="G51" s="38" t="s">
        <v>218</v>
      </c>
      <c r="H51" s="38" t="s">
        <v>8</v>
      </c>
      <c r="I51" s="38" t="s">
        <v>145</v>
      </c>
      <c r="J51" s="38"/>
      <c r="K51" s="18">
        <f>K52</f>
        <v>3000</v>
      </c>
      <c r="L51" s="18">
        <f t="shared" ref="L51:P51" si="22">L52</f>
        <v>0</v>
      </c>
      <c r="M51" s="18">
        <f t="shared" si="22"/>
        <v>3000</v>
      </c>
      <c r="N51" s="18">
        <f t="shared" si="22"/>
        <v>0</v>
      </c>
      <c r="O51" s="18">
        <f t="shared" si="22"/>
        <v>3000</v>
      </c>
      <c r="P51" s="18">
        <f t="shared" si="22"/>
        <v>0</v>
      </c>
    </row>
    <row r="52" spans="2:16" s="34" customFormat="1" ht="39.75" customHeight="1" x14ac:dyDescent="0.25">
      <c r="B52" s="44" t="s">
        <v>224</v>
      </c>
      <c r="C52" s="35">
        <v>55</v>
      </c>
      <c r="D52" s="36"/>
      <c r="E52" s="36"/>
      <c r="F52" s="37"/>
      <c r="G52" s="38" t="s">
        <v>218</v>
      </c>
      <c r="H52" s="38" t="s">
        <v>8</v>
      </c>
      <c r="I52" s="38" t="s">
        <v>145</v>
      </c>
      <c r="J52" s="38" t="s">
        <v>124</v>
      </c>
      <c r="K52" s="18">
        <f>K53</f>
        <v>3000</v>
      </c>
      <c r="L52" s="18">
        <f t="shared" ref="L52:P52" si="23">L53</f>
        <v>0</v>
      </c>
      <c r="M52" s="18">
        <f t="shared" si="23"/>
        <v>3000</v>
      </c>
      <c r="N52" s="18">
        <f t="shared" si="23"/>
        <v>0</v>
      </c>
      <c r="O52" s="18">
        <f t="shared" si="23"/>
        <v>3000</v>
      </c>
      <c r="P52" s="18">
        <f t="shared" si="23"/>
        <v>0</v>
      </c>
    </row>
    <row r="53" spans="2:16" s="34" customFormat="1" ht="42.75" customHeight="1" x14ac:dyDescent="0.25">
      <c r="B53" s="44" t="s">
        <v>125</v>
      </c>
      <c r="C53" s="35">
        <v>55</v>
      </c>
      <c r="D53" s="36"/>
      <c r="E53" s="36"/>
      <c r="F53" s="37"/>
      <c r="G53" s="38" t="s">
        <v>218</v>
      </c>
      <c r="H53" s="38" t="s">
        <v>8</v>
      </c>
      <c r="I53" s="38" t="s">
        <v>145</v>
      </c>
      <c r="J53" s="38" t="s">
        <v>126</v>
      </c>
      <c r="K53" s="18">
        <v>3000</v>
      </c>
      <c r="L53" s="18">
        <v>0</v>
      </c>
      <c r="M53" s="18">
        <v>3000</v>
      </c>
      <c r="N53" s="18">
        <v>0</v>
      </c>
      <c r="O53" s="18">
        <v>3000</v>
      </c>
      <c r="P53" s="18">
        <v>0</v>
      </c>
    </row>
    <row r="54" spans="2:16" s="34" customFormat="1" ht="43.5" customHeight="1" x14ac:dyDescent="0.25">
      <c r="B54" s="44" t="s">
        <v>213</v>
      </c>
      <c r="C54" s="35">
        <v>55</v>
      </c>
      <c r="D54" s="36"/>
      <c r="E54" s="36"/>
      <c r="F54" s="37"/>
      <c r="G54" s="38" t="s">
        <v>214</v>
      </c>
      <c r="H54" s="38" t="s">
        <v>40</v>
      </c>
      <c r="I54" s="38" t="s">
        <v>118</v>
      </c>
      <c r="J54" s="38"/>
      <c r="K54" s="18">
        <f>K55</f>
        <v>40000</v>
      </c>
      <c r="L54" s="18">
        <f t="shared" ref="L54:P54" si="24">L55</f>
        <v>0</v>
      </c>
      <c r="M54" s="18">
        <f t="shared" si="24"/>
        <v>40000</v>
      </c>
      <c r="N54" s="18">
        <f t="shared" si="24"/>
        <v>0</v>
      </c>
      <c r="O54" s="18">
        <f t="shared" si="24"/>
        <v>40000</v>
      </c>
      <c r="P54" s="18">
        <f t="shared" si="24"/>
        <v>0</v>
      </c>
    </row>
    <row r="55" spans="2:16" s="34" customFormat="1" ht="33" customHeight="1" x14ac:dyDescent="0.25">
      <c r="B55" s="44" t="s">
        <v>215</v>
      </c>
      <c r="C55" s="35">
        <v>55</v>
      </c>
      <c r="D55" s="36"/>
      <c r="E55" s="36"/>
      <c r="F55" s="37"/>
      <c r="G55" s="38" t="s">
        <v>214</v>
      </c>
      <c r="H55" s="38" t="s">
        <v>8</v>
      </c>
      <c r="I55" s="38" t="s">
        <v>118</v>
      </c>
      <c r="J55" s="38"/>
      <c r="K55" s="18">
        <f>K56+K59</f>
        <v>40000</v>
      </c>
      <c r="L55" s="18">
        <f t="shared" ref="L55:P55" si="25">L56+L59</f>
        <v>0</v>
      </c>
      <c r="M55" s="18">
        <f t="shared" si="25"/>
        <v>40000</v>
      </c>
      <c r="N55" s="18">
        <f t="shared" si="25"/>
        <v>0</v>
      </c>
      <c r="O55" s="18">
        <f t="shared" si="25"/>
        <v>40000</v>
      </c>
      <c r="P55" s="18">
        <f t="shared" si="25"/>
        <v>0</v>
      </c>
    </row>
    <row r="56" spans="2:16" s="34" customFormat="1" ht="30" customHeight="1" x14ac:dyDescent="0.25">
      <c r="B56" s="44" t="s">
        <v>143</v>
      </c>
      <c r="C56" s="35">
        <v>55</v>
      </c>
      <c r="D56" s="36"/>
      <c r="E56" s="36"/>
      <c r="F56" s="37"/>
      <c r="G56" s="38" t="s">
        <v>214</v>
      </c>
      <c r="H56" s="38" t="s">
        <v>8</v>
      </c>
      <c r="I56" s="38" t="s">
        <v>137</v>
      </c>
      <c r="J56" s="38"/>
      <c r="K56" s="18">
        <f>K57</f>
        <v>20000</v>
      </c>
      <c r="L56" s="18">
        <f t="shared" ref="L56:P56" si="26">L57</f>
        <v>0</v>
      </c>
      <c r="M56" s="18">
        <f t="shared" si="26"/>
        <v>20000</v>
      </c>
      <c r="N56" s="18">
        <f t="shared" si="26"/>
        <v>0</v>
      </c>
      <c r="O56" s="18">
        <f t="shared" si="26"/>
        <v>20000</v>
      </c>
      <c r="P56" s="18">
        <f t="shared" si="26"/>
        <v>0</v>
      </c>
    </row>
    <row r="57" spans="2:16" s="34" customFormat="1" ht="43.5" customHeight="1" x14ac:dyDescent="0.25">
      <c r="B57" s="44" t="s">
        <v>224</v>
      </c>
      <c r="C57" s="35">
        <v>55</v>
      </c>
      <c r="D57" s="36"/>
      <c r="E57" s="36"/>
      <c r="F57" s="37"/>
      <c r="G57" s="38" t="s">
        <v>214</v>
      </c>
      <c r="H57" s="38" t="s">
        <v>8</v>
      </c>
      <c r="I57" s="38" t="s">
        <v>137</v>
      </c>
      <c r="J57" s="38" t="s">
        <v>124</v>
      </c>
      <c r="K57" s="18">
        <f>K58</f>
        <v>20000</v>
      </c>
      <c r="L57" s="18">
        <f t="shared" ref="L57:P57" si="27">L58</f>
        <v>0</v>
      </c>
      <c r="M57" s="18">
        <f t="shared" si="27"/>
        <v>20000</v>
      </c>
      <c r="N57" s="18">
        <f t="shared" si="27"/>
        <v>0</v>
      </c>
      <c r="O57" s="18">
        <f t="shared" si="27"/>
        <v>20000</v>
      </c>
      <c r="P57" s="18">
        <f t="shared" si="27"/>
        <v>0</v>
      </c>
    </row>
    <row r="58" spans="2:16" s="34" customFormat="1" ht="43.5" customHeight="1" x14ac:dyDescent="0.25">
      <c r="B58" s="44" t="s">
        <v>125</v>
      </c>
      <c r="C58" s="35">
        <v>55</v>
      </c>
      <c r="D58" s="36"/>
      <c r="E58" s="36"/>
      <c r="F58" s="37"/>
      <c r="G58" s="38" t="s">
        <v>214</v>
      </c>
      <c r="H58" s="38" t="s">
        <v>8</v>
      </c>
      <c r="I58" s="38" t="s">
        <v>137</v>
      </c>
      <c r="J58" s="38" t="s">
        <v>126</v>
      </c>
      <c r="K58" s="18">
        <v>20000</v>
      </c>
      <c r="L58" s="18">
        <v>0</v>
      </c>
      <c r="M58" s="18">
        <v>20000</v>
      </c>
      <c r="N58" s="18">
        <v>0</v>
      </c>
      <c r="O58" s="18">
        <v>20000</v>
      </c>
      <c r="P58" s="18">
        <v>0</v>
      </c>
    </row>
    <row r="59" spans="2:16" s="34" customFormat="1" ht="31.5" customHeight="1" x14ac:dyDescent="0.25">
      <c r="B59" s="44" t="s">
        <v>216</v>
      </c>
      <c r="C59" s="35">
        <v>55</v>
      </c>
      <c r="D59" s="36"/>
      <c r="E59" s="36"/>
      <c r="F59" s="37"/>
      <c r="G59" s="38" t="s">
        <v>214</v>
      </c>
      <c r="H59" s="38" t="s">
        <v>8</v>
      </c>
      <c r="I59" s="38" t="s">
        <v>139</v>
      </c>
      <c r="J59" s="38"/>
      <c r="K59" s="18">
        <f>K60</f>
        <v>20000</v>
      </c>
      <c r="L59" s="18">
        <f t="shared" ref="L59:P59" si="28">L60</f>
        <v>0</v>
      </c>
      <c r="M59" s="18">
        <f t="shared" si="28"/>
        <v>20000</v>
      </c>
      <c r="N59" s="18">
        <f t="shared" si="28"/>
        <v>0</v>
      </c>
      <c r="O59" s="18">
        <f t="shared" si="28"/>
        <v>20000</v>
      </c>
      <c r="P59" s="18">
        <f t="shared" si="28"/>
        <v>0</v>
      </c>
    </row>
    <row r="60" spans="2:16" s="34" customFormat="1" ht="28.5" customHeight="1" x14ac:dyDescent="0.25">
      <c r="B60" s="44" t="s">
        <v>166</v>
      </c>
      <c r="C60" s="35">
        <v>55</v>
      </c>
      <c r="D60" s="36"/>
      <c r="E60" s="36"/>
      <c r="F60" s="37"/>
      <c r="G60" s="38" t="s">
        <v>214</v>
      </c>
      <c r="H60" s="38" t="s">
        <v>8</v>
      </c>
      <c r="I60" s="38" t="s">
        <v>139</v>
      </c>
      <c r="J60" s="38" t="s">
        <v>167</v>
      </c>
      <c r="K60" s="18">
        <f>K61</f>
        <v>20000</v>
      </c>
      <c r="L60" s="18">
        <f t="shared" ref="L60:P60" si="29">L61</f>
        <v>0</v>
      </c>
      <c r="M60" s="18">
        <f t="shared" si="29"/>
        <v>20000</v>
      </c>
      <c r="N60" s="18">
        <f t="shared" si="29"/>
        <v>0</v>
      </c>
      <c r="O60" s="18">
        <f t="shared" si="29"/>
        <v>20000</v>
      </c>
      <c r="P60" s="18">
        <f t="shared" si="29"/>
        <v>0</v>
      </c>
    </row>
    <row r="61" spans="2:16" s="34" customFormat="1" ht="18.75" customHeight="1" x14ac:dyDescent="0.25">
      <c r="B61" s="44" t="s">
        <v>172</v>
      </c>
      <c r="C61" s="35">
        <v>55</v>
      </c>
      <c r="D61" s="36"/>
      <c r="E61" s="36"/>
      <c r="F61" s="37"/>
      <c r="G61" s="38" t="s">
        <v>214</v>
      </c>
      <c r="H61" s="38" t="s">
        <v>8</v>
      </c>
      <c r="I61" s="38" t="s">
        <v>139</v>
      </c>
      <c r="J61" s="38" t="s">
        <v>173</v>
      </c>
      <c r="K61" s="18">
        <v>20000</v>
      </c>
      <c r="L61" s="18">
        <v>0</v>
      </c>
      <c r="M61" s="18">
        <v>20000</v>
      </c>
      <c r="N61" s="18">
        <v>0</v>
      </c>
      <c r="O61" s="18">
        <v>20000</v>
      </c>
      <c r="P61" s="18">
        <v>0</v>
      </c>
    </row>
    <row r="62" spans="2:16" s="34" customFormat="1" ht="68.25" customHeight="1" x14ac:dyDescent="0.25">
      <c r="B62" s="44" t="s">
        <v>210</v>
      </c>
      <c r="C62" s="35">
        <v>56</v>
      </c>
      <c r="D62" s="36"/>
      <c r="E62" s="36"/>
      <c r="F62" s="37"/>
      <c r="G62" s="38" t="s">
        <v>117</v>
      </c>
      <c r="H62" s="38" t="s">
        <v>40</v>
      </c>
      <c r="I62" s="38" t="s">
        <v>118</v>
      </c>
      <c r="J62" s="38"/>
      <c r="K62" s="18">
        <f>K63</f>
        <v>10000</v>
      </c>
      <c r="L62" s="18">
        <f t="shared" ref="L62:P62" si="30">L63</f>
        <v>0</v>
      </c>
      <c r="M62" s="18">
        <f t="shared" si="30"/>
        <v>10000</v>
      </c>
      <c r="N62" s="18">
        <f t="shared" si="30"/>
        <v>0</v>
      </c>
      <c r="O62" s="18">
        <f t="shared" si="30"/>
        <v>10000</v>
      </c>
      <c r="P62" s="18">
        <f t="shared" si="30"/>
        <v>0</v>
      </c>
    </row>
    <row r="63" spans="2:16" s="34" customFormat="1" ht="19.5" customHeight="1" x14ac:dyDescent="0.25">
      <c r="B63" s="44" t="s">
        <v>211</v>
      </c>
      <c r="C63" s="35">
        <v>56</v>
      </c>
      <c r="D63" s="36"/>
      <c r="E63" s="36"/>
      <c r="F63" s="37"/>
      <c r="G63" s="38" t="s">
        <v>117</v>
      </c>
      <c r="H63" s="38" t="s">
        <v>8</v>
      </c>
      <c r="I63" s="38" t="s">
        <v>118</v>
      </c>
      <c r="J63" s="38"/>
      <c r="K63" s="18">
        <f>K64</f>
        <v>10000</v>
      </c>
      <c r="L63" s="18">
        <f t="shared" ref="L63:P63" si="31">L64</f>
        <v>0</v>
      </c>
      <c r="M63" s="18">
        <f t="shared" si="31"/>
        <v>10000</v>
      </c>
      <c r="N63" s="18">
        <f t="shared" si="31"/>
        <v>0</v>
      </c>
      <c r="O63" s="18">
        <f t="shared" si="31"/>
        <v>10000</v>
      </c>
      <c r="P63" s="18">
        <f t="shared" si="31"/>
        <v>0</v>
      </c>
    </row>
    <row r="64" spans="2:16" s="34" customFormat="1" ht="45.75" customHeight="1" x14ac:dyDescent="0.25">
      <c r="B64" s="44" t="s">
        <v>141</v>
      </c>
      <c r="C64" s="35">
        <v>56</v>
      </c>
      <c r="D64" s="36"/>
      <c r="E64" s="36"/>
      <c r="F64" s="37"/>
      <c r="G64" s="38" t="s">
        <v>117</v>
      </c>
      <c r="H64" s="38" t="s">
        <v>8</v>
      </c>
      <c r="I64" s="38" t="s">
        <v>137</v>
      </c>
      <c r="J64" s="38"/>
      <c r="K64" s="18">
        <f>K65</f>
        <v>10000</v>
      </c>
      <c r="L64" s="18">
        <f t="shared" ref="L64:P64" si="32">L65</f>
        <v>0</v>
      </c>
      <c r="M64" s="18">
        <f t="shared" si="32"/>
        <v>10000</v>
      </c>
      <c r="N64" s="18">
        <f t="shared" si="32"/>
        <v>0</v>
      </c>
      <c r="O64" s="18">
        <f t="shared" si="32"/>
        <v>10000</v>
      </c>
      <c r="P64" s="18">
        <f t="shared" si="32"/>
        <v>0</v>
      </c>
    </row>
    <row r="65" spans="2:18" s="34" customFormat="1" ht="42" customHeight="1" x14ac:dyDescent="0.25">
      <c r="B65" s="44" t="s">
        <v>224</v>
      </c>
      <c r="C65" s="35">
        <v>56</v>
      </c>
      <c r="D65" s="36"/>
      <c r="E65" s="36"/>
      <c r="F65" s="37"/>
      <c r="G65" s="38" t="s">
        <v>117</v>
      </c>
      <c r="H65" s="38" t="s">
        <v>8</v>
      </c>
      <c r="I65" s="38" t="s">
        <v>137</v>
      </c>
      <c r="J65" s="38" t="s">
        <v>124</v>
      </c>
      <c r="K65" s="18">
        <f>K66</f>
        <v>10000</v>
      </c>
      <c r="L65" s="18">
        <f t="shared" ref="L65:P65" si="33">L66</f>
        <v>0</v>
      </c>
      <c r="M65" s="18">
        <f t="shared" si="33"/>
        <v>10000</v>
      </c>
      <c r="N65" s="18">
        <f t="shared" si="33"/>
        <v>0</v>
      </c>
      <c r="O65" s="18">
        <f t="shared" si="33"/>
        <v>10000</v>
      </c>
      <c r="P65" s="18">
        <f t="shared" si="33"/>
        <v>0</v>
      </c>
    </row>
    <row r="66" spans="2:18" s="34" customFormat="1" ht="42" customHeight="1" x14ac:dyDescent="0.25">
      <c r="B66" s="44" t="s">
        <v>125</v>
      </c>
      <c r="C66" s="35">
        <v>56</v>
      </c>
      <c r="D66" s="36"/>
      <c r="E66" s="36"/>
      <c r="F66" s="37"/>
      <c r="G66" s="38" t="s">
        <v>117</v>
      </c>
      <c r="H66" s="38" t="s">
        <v>8</v>
      </c>
      <c r="I66" s="38" t="s">
        <v>137</v>
      </c>
      <c r="J66" s="38" t="s">
        <v>126</v>
      </c>
      <c r="K66" s="18">
        <v>10000</v>
      </c>
      <c r="L66" s="18">
        <v>0</v>
      </c>
      <c r="M66" s="18">
        <v>10000</v>
      </c>
      <c r="N66" s="18">
        <v>0</v>
      </c>
      <c r="O66" s="18">
        <v>10000</v>
      </c>
      <c r="P66" s="18">
        <v>0</v>
      </c>
    </row>
    <row r="67" spans="2:18" ht="18.75" customHeight="1" x14ac:dyDescent="0.25">
      <c r="B67" s="44" t="s">
        <v>112</v>
      </c>
      <c r="C67" s="123">
        <v>99</v>
      </c>
      <c r="D67" s="124"/>
      <c r="E67" s="124"/>
      <c r="F67" s="125"/>
      <c r="G67" s="38" t="s">
        <v>117</v>
      </c>
      <c r="H67" s="38" t="s">
        <v>40</v>
      </c>
      <c r="I67" s="38" t="s">
        <v>118</v>
      </c>
      <c r="J67" s="38"/>
      <c r="K67" s="18">
        <f>K68</f>
        <v>5323081.95</v>
      </c>
      <c r="L67" s="18">
        <f t="shared" ref="L67:P67" si="34">L68</f>
        <v>160150</v>
      </c>
      <c r="M67" s="18">
        <f t="shared" si="34"/>
        <v>4887257.37</v>
      </c>
      <c r="N67" s="18">
        <f t="shared" si="34"/>
        <v>167581</v>
      </c>
      <c r="O67" s="18">
        <f t="shared" si="34"/>
        <v>4901894</v>
      </c>
      <c r="P67" s="18">
        <f t="shared" si="34"/>
        <v>173684</v>
      </c>
    </row>
    <row r="68" spans="2:18" ht="51.75" customHeight="1" x14ac:dyDescent="0.25">
      <c r="B68" s="44" t="s">
        <v>113</v>
      </c>
      <c r="C68" s="123">
        <v>99</v>
      </c>
      <c r="D68" s="124"/>
      <c r="E68" s="124"/>
      <c r="F68" s="125"/>
      <c r="G68" s="38" t="s">
        <v>10</v>
      </c>
      <c r="H68" s="38" t="s">
        <v>40</v>
      </c>
      <c r="I68" s="38" t="s">
        <v>118</v>
      </c>
      <c r="J68" s="38"/>
      <c r="K68" s="18">
        <f t="shared" ref="K68:P68" si="35">K69+K90+K94+K103+K107</f>
        <v>5323081.95</v>
      </c>
      <c r="L68" s="18">
        <f t="shared" si="35"/>
        <v>160150</v>
      </c>
      <c r="M68" s="18">
        <f t="shared" si="35"/>
        <v>4887257.37</v>
      </c>
      <c r="N68" s="18">
        <f t="shared" si="35"/>
        <v>167581</v>
      </c>
      <c r="O68" s="18">
        <f t="shared" si="35"/>
        <v>4901894</v>
      </c>
      <c r="P68" s="18">
        <f t="shared" si="35"/>
        <v>173684</v>
      </c>
    </row>
    <row r="69" spans="2:18" ht="30.75" customHeight="1" x14ac:dyDescent="0.25">
      <c r="B69" s="44" t="s">
        <v>114</v>
      </c>
      <c r="C69" s="123">
        <v>99</v>
      </c>
      <c r="D69" s="124"/>
      <c r="E69" s="124"/>
      <c r="F69" s="125"/>
      <c r="G69" s="38" t="s">
        <v>10</v>
      </c>
      <c r="H69" s="38" t="s">
        <v>8</v>
      </c>
      <c r="I69" s="38" t="s">
        <v>118</v>
      </c>
      <c r="J69" s="38"/>
      <c r="K69" s="18">
        <f>K70+K73+K80+K83</f>
        <v>4431521.95</v>
      </c>
      <c r="L69" s="18">
        <f t="shared" ref="L69:P69" si="36">L70+L73+L80+L83</f>
        <v>0</v>
      </c>
      <c r="M69" s="18">
        <f t="shared" si="36"/>
        <v>3957986.37</v>
      </c>
      <c r="N69" s="18">
        <f t="shared" si="36"/>
        <v>0</v>
      </c>
      <c r="O69" s="18">
        <f t="shared" si="36"/>
        <v>3966520</v>
      </c>
      <c r="P69" s="18">
        <f t="shared" si="36"/>
        <v>0</v>
      </c>
    </row>
    <row r="70" spans="2:18" ht="27" customHeight="1" x14ac:dyDescent="0.25">
      <c r="B70" s="44" t="s">
        <v>136</v>
      </c>
      <c r="C70" s="123">
        <v>99</v>
      </c>
      <c r="D70" s="124"/>
      <c r="E70" s="124"/>
      <c r="F70" s="125"/>
      <c r="G70" s="38" t="s">
        <v>10</v>
      </c>
      <c r="H70" s="38" t="s">
        <v>8</v>
      </c>
      <c r="I70" s="38" t="s">
        <v>137</v>
      </c>
      <c r="J70" s="38"/>
      <c r="K70" s="18">
        <f t="shared" ref="K70:P71" si="37">K71</f>
        <v>38000</v>
      </c>
      <c r="L70" s="18">
        <f t="shared" si="37"/>
        <v>0</v>
      </c>
      <c r="M70" s="18">
        <f t="shared" si="37"/>
        <v>38000</v>
      </c>
      <c r="N70" s="18">
        <f t="shared" si="37"/>
        <v>0</v>
      </c>
      <c r="O70" s="18">
        <f t="shared" si="37"/>
        <v>38000</v>
      </c>
      <c r="P70" s="18">
        <f t="shared" si="37"/>
        <v>0</v>
      </c>
    </row>
    <row r="71" spans="2:18" ht="40.5" customHeight="1" x14ac:dyDescent="0.25">
      <c r="B71" s="44" t="s">
        <v>224</v>
      </c>
      <c r="C71" s="123">
        <v>99</v>
      </c>
      <c r="D71" s="124"/>
      <c r="E71" s="124"/>
      <c r="F71" s="125"/>
      <c r="G71" s="38" t="s">
        <v>10</v>
      </c>
      <c r="H71" s="38" t="s">
        <v>8</v>
      </c>
      <c r="I71" s="38" t="s">
        <v>137</v>
      </c>
      <c r="J71" s="38" t="s">
        <v>124</v>
      </c>
      <c r="K71" s="18">
        <f>K72</f>
        <v>38000</v>
      </c>
      <c r="L71" s="18">
        <f t="shared" si="37"/>
        <v>0</v>
      </c>
      <c r="M71" s="18">
        <f t="shared" si="37"/>
        <v>38000</v>
      </c>
      <c r="N71" s="18">
        <f t="shared" si="37"/>
        <v>0</v>
      </c>
      <c r="O71" s="18">
        <f t="shared" si="37"/>
        <v>38000</v>
      </c>
      <c r="P71" s="18">
        <f t="shared" si="37"/>
        <v>0</v>
      </c>
    </row>
    <row r="72" spans="2:18" ht="45" customHeight="1" x14ac:dyDescent="0.25">
      <c r="B72" s="44" t="s">
        <v>125</v>
      </c>
      <c r="C72" s="123">
        <v>99</v>
      </c>
      <c r="D72" s="124"/>
      <c r="E72" s="124"/>
      <c r="F72" s="125"/>
      <c r="G72" s="38" t="s">
        <v>10</v>
      </c>
      <c r="H72" s="38" t="s">
        <v>8</v>
      </c>
      <c r="I72" s="38" t="s">
        <v>137</v>
      </c>
      <c r="J72" s="38" t="s">
        <v>126</v>
      </c>
      <c r="K72" s="18">
        <v>38000</v>
      </c>
      <c r="L72" s="18">
        <v>0</v>
      </c>
      <c r="M72" s="18">
        <v>38000</v>
      </c>
      <c r="N72" s="18">
        <v>0</v>
      </c>
      <c r="O72" s="18">
        <v>38000</v>
      </c>
      <c r="P72" s="18">
        <v>0</v>
      </c>
    </row>
    <row r="73" spans="2:18" ht="30.75" customHeight="1" x14ac:dyDescent="0.25">
      <c r="B73" s="44" t="s">
        <v>138</v>
      </c>
      <c r="C73" s="123">
        <v>99</v>
      </c>
      <c r="D73" s="124"/>
      <c r="E73" s="124"/>
      <c r="F73" s="125"/>
      <c r="G73" s="38" t="s">
        <v>10</v>
      </c>
      <c r="H73" s="38" t="s">
        <v>8</v>
      </c>
      <c r="I73" s="38" t="s">
        <v>139</v>
      </c>
      <c r="J73" s="38"/>
      <c r="K73" s="18">
        <f t="shared" ref="K73:P73" si="38">K74+K76+K78</f>
        <v>1214721.95</v>
      </c>
      <c r="L73" s="18">
        <f t="shared" si="38"/>
        <v>0</v>
      </c>
      <c r="M73" s="18">
        <f t="shared" si="38"/>
        <v>991786.37</v>
      </c>
      <c r="N73" s="18">
        <f t="shared" si="38"/>
        <v>0</v>
      </c>
      <c r="O73" s="18">
        <f t="shared" si="38"/>
        <v>1000320</v>
      </c>
      <c r="P73" s="18">
        <f t="shared" si="38"/>
        <v>0</v>
      </c>
      <c r="R73" s="11"/>
    </row>
    <row r="74" spans="2:18" ht="78.75" customHeight="1" x14ac:dyDescent="0.25">
      <c r="B74" s="45" t="s">
        <v>120</v>
      </c>
      <c r="C74" s="123">
        <v>99</v>
      </c>
      <c r="D74" s="124"/>
      <c r="E74" s="124"/>
      <c r="F74" s="125"/>
      <c r="G74" s="38" t="s">
        <v>10</v>
      </c>
      <c r="H74" s="38" t="s">
        <v>8</v>
      </c>
      <c r="I74" s="38" t="s">
        <v>139</v>
      </c>
      <c r="J74" s="38" t="s">
        <v>121</v>
      </c>
      <c r="K74" s="18">
        <f>K75</f>
        <v>846300</v>
      </c>
      <c r="L74" s="18">
        <f t="shared" ref="L74:P74" si="39">L75</f>
        <v>0</v>
      </c>
      <c r="M74" s="18">
        <f t="shared" si="39"/>
        <v>650000</v>
      </c>
      <c r="N74" s="18">
        <f t="shared" si="39"/>
        <v>0</v>
      </c>
      <c r="O74" s="18">
        <f t="shared" si="39"/>
        <v>650000</v>
      </c>
      <c r="P74" s="18">
        <f t="shared" si="39"/>
        <v>0</v>
      </c>
    </row>
    <row r="75" spans="2:18" ht="32.25" customHeight="1" x14ac:dyDescent="0.25">
      <c r="B75" s="47" t="s">
        <v>166</v>
      </c>
      <c r="C75" s="123">
        <v>99</v>
      </c>
      <c r="D75" s="124"/>
      <c r="E75" s="124"/>
      <c r="F75" s="125"/>
      <c r="G75" s="38" t="s">
        <v>10</v>
      </c>
      <c r="H75" s="38" t="s">
        <v>8</v>
      </c>
      <c r="I75" s="38" t="s">
        <v>139</v>
      </c>
      <c r="J75" s="38" t="s">
        <v>9</v>
      </c>
      <c r="K75" s="18">
        <v>846300</v>
      </c>
      <c r="L75" s="18">
        <v>0</v>
      </c>
      <c r="M75" s="18">
        <v>650000</v>
      </c>
      <c r="N75" s="18">
        <v>0</v>
      </c>
      <c r="O75" s="18">
        <v>650000</v>
      </c>
      <c r="P75" s="18">
        <v>0</v>
      </c>
    </row>
    <row r="76" spans="2:18" ht="39.75" customHeight="1" x14ac:dyDescent="0.25">
      <c r="B76" s="44" t="s">
        <v>224</v>
      </c>
      <c r="C76" s="123">
        <v>99</v>
      </c>
      <c r="D76" s="124"/>
      <c r="E76" s="124"/>
      <c r="F76" s="125"/>
      <c r="G76" s="38" t="s">
        <v>10</v>
      </c>
      <c r="H76" s="38" t="s">
        <v>8</v>
      </c>
      <c r="I76" s="38" t="s">
        <v>139</v>
      </c>
      <c r="J76" s="38" t="s">
        <v>124</v>
      </c>
      <c r="K76" s="18">
        <f>K77</f>
        <v>367421.95</v>
      </c>
      <c r="L76" s="18">
        <f t="shared" ref="L76:P76" si="40">L77</f>
        <v>0</v>
      </c>
      <c r="M76" s="18">
        <f t="shared" si="40"/>
        <v>340786.37</v>
      </c>
      <c r="N76" s="18">
        <f t="shared" si="40"/>
        <v>0</v>
      </c>
      <c r="O76" s="18">
        <f t="shared" si="40"/>
        <v>349320</v>
      </c>
      <c r="P76" s="18">
        <f t="shared" si="40"/>
        <v>0</v>
      </c>
    </row>
    <row r="77" spans="2:18" ht="43.5" customHeight="1" x14ac:dyDescent="0.25">
      <c r="B77" s="44" t="s">
        <v>125</v>
      </c>
      <c r="C77" s="123">
        <v>99</v>
      </c>
      <c r="D77" s="124"/>
      <c r="E77" s="124"/>
      <c r="F77" s="125"/>
      <c r="G77" s="38" t="s">
        <v>10</v>
      </c>
      <c r="H77" s="38" t="s">
        <v>8</v>
      </c>
      <c r="I77" s="38" t="s">
        <v>139</v>
      </c>
      <c r="J77" s="38" t="s">
        <v>126</v>
      </c>
      <c r="K77" s="18">
        <v>367421.95</v>
      </c>
      <c r="L77" s="18">
        <v>0</v>
      </c>
      <c r="M77" s="18">
        <v>340786.37</v>
      </c>
      <c r="N77" s="18">
        <v>0</v>
      </c>
      <c r="O77" s="18">
        <v>349320</v>
      </c>
      <c r="P77" s="18">
        <v>0</v>
      </c>
    </row>
    <row r="78" spans="2:18" ht="16.5" customHeight="1" x14ac:dyDescent="0.25">
      <c r="B78" s="44" t="s">
        <v>127</v>
      </c>
      <c r="C78" s="123">
        <v>99</v>
      </c>
      <c r="D78" s="124"/>
      <c r="E78" s="124"/>
      <c r="F78" s="125"/>
      <c r="G78" s="38" t="s">
        <v>10</v>
      </c>
      <c r="H78" s="38" t="s">
        <v>8</v>
      </c>
      <c r="I78" s="38" t="s">
        <v>139</v>
      </c>
      <c r="J78" s="38" t="s">
        <v>128</v>
      </c>
      <c r="K78" s="18">
        <f>K79</f>
        <v>1000</v>
      </c>
      <c r="L78" s="18">
        <f t="shared" ref="L78:P78" si="41">L79</f>
        <v>0</v>
      </c>
      <c r="M78" s="18">
        <f t="shared" si="41"/>
        <v>1000</v>
      </c>
      <c r="N78" s="18">
        <f t="shared" si="41"/>
        <v>0</v>
      </c>
      <c r="O78" s="18">
        <f t="shared" si="41"/>
        <v>1000</v>
      </c>
      <c r="P78" s="18">
        <f t="shared" si="41"/>
        <v>0</v>
      </c>
    </row>
    <row r="79" spans="2:18" ht="19.5" customHeight="1" x14ac:dyDescent="0.25">
      <c r="B79" s="44" t="s">
        <v>174</v>
      </c>
      <c r="C79" s="123">
        <v>99</v>
      </c>
      <c r="D79" s="124"/>
      <c r="E79" s="124"/>
      <c r="F79" s="125"/>
      <c r="G79" s="38" t="s">
        <v>10</v>
      </c>
      <c r="H79" s="38" t="s">
        <v>8</v>
      </c>
      <c r="I79" s="38" t="s">
        <v>139</v>
      </c>
      <c r="J79" s="38" t="s">
        <v>130</v>
      </c>
      <c r="K79" s="18">
        <v>1000</v>
      </c>
      <c r="L79" s="18">
        <v>0</v>
      </c>
      <c r="M79" s="18">
        <v>1000</v>
      </c>
      <c r="N79" s="18">
        <v>0</v>
      </c>
      <c r="O79" s="18">
        <v>1000</v>
      </c>
      <c r="P79" s="18">
        <v>0</v>
      </c>
    </row>
    <row r="80" spans="2:18" ht="29.25" customHeight="1" x14ac:dyDescent="0.25">
      <c r="B80" s="44" t="s">
        <v>132</v>
      </c>
      <c r="C80" s="123">
        <v>99</v>
      </c>
      <c r="D80" s="124"/>
      <c r="E80" s="124"/>
      <c r="F80" s="125"/>
      <c r="G80" s="38" t="s">
        <v>10</v>
      </c>
      <c r="H80" s="38" t="s">
        <v>8</v>
      </c>
      <c r="I80" s="38" t="s">
        <v>133</v>
      </c>
      <c r="J80" s="38"/>
      <c r="K80" s="18">
        <f t="shared" ref="K80:P80" si="42">K81</f>
        <v>30000</v>
      </c>
      <c r="L80" s="18">
        <f t="shared" si="42"/>
        <v>0</v>
      </c>
      <c r="M80" s="18">
        <f t="shared" si="42"/>
        <v>30000</v>
      </c>
      <c r="N80" s="18">
        <f t="shared" si="42"/>
        <v>0</v>
      </c>
      <c r="O80" s="18">
        <f t="shared" si="42"/>
        <v>30000</v>
      </c>
      <c r="P80" s="18">
        <f t="shared" si="42"/>
        <v>0</v>
      </c>
    </row>
    <row r="81" spans="2:18" ht="17.25" customHeight="1" x14ac:dyDescent="0.25">
      <c r="B81" s="44" t="s">
        <v>127</v>
      </c>
      <c r="C81" s="123">
        <v>99</v>
      </c>
      <c r="D81" s="124"/>
      <c r="E81" s="124"/>
      <c r="F81" s="125"/>
      <c r="G81" s="38" t="s">
        <v>10</v>
      </c>
      <c r="H81" s="38" t="s">
        <v>8</v>
      </c>
      <c r="I81" s="38" t="s">
        <v>133</v>
      </c>
      <c r="J81" s="38" t="s">
        <v>128</v>
      </c>
      <c r="K81" s="18">
        <f>K82</f>
        <v>30000</v>
      </c>
      <c r="L81" s="18">
        <v>0</v>
      </c>
      <c r="M81" s="18">
        <v>30000</v>
      </c>
      <c r="N81" s="18">
        <v>0</v>
      </c>
      <c r="O81" s="18">
        <v>30000</v>
      </c>
      <c r="P81" s="18">
        <v>0</v>
      </c>
    </row>
    <row r="82" spans="2:18" ht="16.5" customHeight="1" x14ac:dyDescent="0.25">
      <c r="B82" s="44" t="s">
        <v>134</v>
      </c>
      <c r="C82" s="123">
        <v>99</v>
      </c>
      <c r="D82" s="124"/>
      <c r="E82" s="124"/>
      <c r="F82" s="125"/>
      <c r="G82" s="38" t="s">
        <v>10</v>
      </c>
      <c r="H82" s="38" t="s">
        <v>8</v>
      </c>
      <c r="I82" s="38" t="s">
        <v>133</v>
      </c>
      <c r="J82" s="38" t="s">
        <v>135</v>
      </c>
      <c r="K82" s="18">
        <v>30000</v>
      </c>
      <c r="L82" s="18">
        <v>0</v>
      </c>
      <c r="M82" s="18">
        <v>30000</v>
      </c>
      <c r="N82" s="18">
        <v>0</v>
      </c>
      <c r="O82" s="18">
        <v>30000</v>
      </c>
      <c r="P82" s="18">
        <v>0</v>
      </c>
    </row>
    <row r="83" spans="2:18" ht="44.25" customHeight="1" x14ac:dyDescent="0.25">
      <c r="B83" s="44" t="s">
        <v>115</v>
      </c>
      <c r="C83" s="123">
        <v>99</v>
      </c>
      <c r="D83" s="124"/>
      <c r="E83" s="124"/>
      <c r="F83" s="125"/>
      <c r="G83" s="38" t="s">
        <v>10</v>
      </c>
      <c r="H83" s="38" t="s">
        <v>8</v>
      </c>
      <c r="I83" s="38" t="s">
        <v>119</v>
      </c>
      <c r="J83" s="38"/>
      <c r="K83" s="18">
        <f t="shared" ref="K83:P83" si="43">K84+K86+K88</f>
        <v>3148800</v>
      </c>
      <c r="L83" s="18">
        <f t="shared" si="43"/>
        <v>0</v>
      </c>
      <c r="M83" s="18">
        <f t="shared" si="43"/>
        <v>2898200</v>
      </c>
      <c r="N83" s="18">
        <f t="shared" si="43"/>
        <v>0</v>
      </c>
      <c r="O83" s="18">
        <f t="shared" si="43"/>
        <v>2898200</v>
      </c>
      <c r="P83" s="18">
        <f t="shared" si="43"/>
        <v>0</v>
      </c>
    </row>
    <row r="84" spans="2:18" ht="81" customHeight="1" x14ac:dyDescent="0.25">
      <c r="B84" s="44" t="s">
        <v>120</v>
      </c>
      <c r="C84" s="123">
        <v>99</v>
      </c>
      <c r="D84" s="124"/>
      <c r="E84" s="124"/>
      <c r="F84" s="125"/>
      <c r="G84" s="38" t="s">
        <v>10</v>
      </c>
      <c r="H84" s="38" t="s">
        <v>8</v>
      </c>
      <c r="I84" s="38" t="s">
        <v>119</v>
      </c>
      <c r="J84" s="38" t="s">
        <v>121</v>
      </c>
      <c r="K84" s="18">
        <f>K85</f>
        <v>2984600</v>
      </c>
      <c r="L84" s="18">
        <f t="shared" ref="L84:P84" si="44">L85</f>
        <v>0</v>
      </c>
      <c r="M84" s="18">
        <f t="shared" si="44"/>
        <v>2734000</v>
      </c>
      <c r="N84" s="18">
        <f t="shared" si="44"/>
        <v>0</v>
      </c>
      <c r="O84" s="18">
        <f t="shared" si="44"/>
        <v>2734000</v>
      </c>
      <c r="P84" s="18">
        <f t="shared" si="44"/>
        <v>0</v>
      </c>
    </row>
    <row r="85" spans="2:18" ht="44.25" customHeight="1" x14ac:dyDescent="0.25">
      <c r="B85" s="44" t="s">
        <v>122</v>
      </c>
      <c r="C85" s="123">
        <v>99</v>
      </c>
      <c r="D85" s="124"/>
      <c r="E85" s="124"/>
      <c r="F85" s="125"/>
      <c r="G85" s="38" t="s">
        <v>10</v>
      </c>
      <c r="H85" s="38" t="s">
        <v>8</v>
      </c>
      <c r="I85" s="38" t="s">
        <v>119</v>
      </c>
      <c r="J85" s="38" t="s">
        <v>16</v>
      </c>
      <c r="K85" s="18">
        <v>2984600</v>
      </c>
      <c r="L85" s="18">
        <v>0</v>
      </c>
      <c r="M85" s="18">
        <v>2734000</v>
      </c>
      <c r="N85" s="18">
        <v>0</v>
      </c>
      <c r="O85" s="18">
        <v>2734000</v>
      </c>
      <c r="P85" s="18">
        <v>0</v>
      </c>
    </row>
    <row r="86" spans="2:18" ht="41.25" customHeight="1" x14ac:dyDescent="0.25">
      <c r="B86" s="44" t="s">
        <v>224</v>
      </c>
      <c r="C86" s="123">
        <v>99</v>
      </c>
      <c r="D86" s="124"/>
      <c r="E86" s="124"/>
      <c r="F86" s="125"/>
      <c r="G86" s="38" t="s">
        <v>10</v>
      </c>
      <c r="H86" s="38" t="s">
        <v>8</v>
      </c>
      <c r="I86" s="38" t="s">
        <v>119</v>
      </c>
      <c r="J86" s="38" t="s">
        <v>124</v>
      </c>
      <c r="K86" s="18">
        <f>K87</f>
        <v>163200</v>
      </c>
      <c r="L86" s="18">
        <f t="shared" ref="L86:P86" si="45">L87</f>
        <v>0</v>
      </c>
      <c r="M86" s="18">
        <f t="shared" si="45"/>
        <v>163200</v>
      </c>
      <c r="N86" s="18">
        <f t="shared" si="45"/>
        <v>0</v>
      </c>
      <c r="O86" s="18">
        <f t="shared" si="45"/>
        <v>163200</v>
      </c>
      <c r="P86" s="18">
        <f t="shared" si="45"/>
        <v>0</v>
      </c>
      <c r="R86" s="11"/>
    </row>
    <row r="87" spans="2:18" ht="46.5" customHeight="1" x14ac:dyDescent="0.25">
      <c r="B87" s="44" t="s">
        <v>125</v>
      </c>
      <c r="C87" s="123">
        <v>99</v>
      </c>
      <c r="D87" s="124"/>
      <c r="E87" s="124"/>
      <c r="F87" s="125"/>
      <c r="G87" s="38" t="s">
        <v>10</v>
      </c>
      <c r="H87" s="38" t="s">
        <v>8</v>
      </c>
      <c r="I87" s="38" t="s">
        <v>119</v>
      </c>
      <c r="J87" s="38" t="s">
        <v>126</v>
      </c>
      <c r="K87" s="18">
        <v>163200</v>
      </c>
      <c r="L87" s="18">
        <v>0</v>
      </c>
      <c r="M87" s="18">
        <v>163200</v>
      </c>
      <c r="N87" s="18">
        <v>0</v>
      </c>
      <c r="O87" s="18">
        <v>163200</v>
      </c>
      <c r="P87" s="18">
        <v>0</v>
      </c>
      <c r="R87" s="11"/>
    </row>
    <row r="88" spans="2:18" ht="18.75" customHeight="1" x14ac:dyDescent="0.25">
      <c r="B88" s="44" t="s">
        <v>127</v>
      </c>
      <c r="C88" s="123">
        <v>99</v>
      </c>
      <c r="D88" s="124"/>
      <c r="E88" s="124"/>
      <c r="F88" s="125"/>
      <c r="G88" s="38" t="s">
        <v>10</v>
      </c>
      <c r="H88" s="38" t="s">
        <v>8</v>
      </c>
      <c r="I88" s="38" t="s">
        <v>119</v>
      </c>
      <c r="J88" s="38" t="s">
        <v>128</v>
      </c>
      <c r="K88" s="18">
        <f>K89</f>
        <v>1000</v>
      </c>
      <c r="L88" s="18">
        <f t="shared" ref="L88:P88" si="46">L89</f>
        <v>0</v>
      </c>
      <c r="M88" s="18">
        <f t="shared" si="46"/>
        <v>1000</v>
      </c>
      <c r="N88" s="18">
        <f t="shared" si="46"/>
        <v>0</v>
      </c>
      <c r="O88" s="18">
        <f t="shared" si="46"/>
        <v>1000</v>
      </c>
      <c r="P88" s="18">
        <f t="shared" si="46"/>
        <v>0</v>
      </c>
      <c r="R88" s="11"/>
    </row>
    <row r="89" spans="2:18" ht="19.5" customHeight="1" x14ac:dyDescent="0.25">
      <c r="B89" s="44" t="s">
        <v>129</v>
      </c>
      <c r="C89" s="123">
        <v>99</v>
      </c>
      <c r="D89" s="124"/>
      <c r="E89" s="124"/>
      <c r="F89" s="125"/>
      <c r="G89" s="38" t="s">
        <v>10</v>
      </c>
      <c r="H89" s="38" t="s">
        <v>8</v>
      </c>
      <c r="I89" s="38" t="s">
        <v>119</v>
      </c>
      <c r="J89" s="38" t="s">
        <v>130</v>
      </c>
      <c r="K89" s="18">
        <v>1000</v>
      </c>
      <c r="L89" s="18">
        <v>0</v>
      </c>
      <c r="M89" s="18">
        <v>1000</v>
      </c>
      <c r="N89" s="18">
        <v>0</v>
      </c>
      <c r="O89" s="18">
        <v>1000</v>
      </c>
      <c r="P89" s="18">
        <v>0</v>
      </c>
      <c r="R89" s="11"/>
    </row>
    <row r="90" spans="2:18" ht="27" customHeight="1" x14ac:dyDescent="0.25">
      <c r="B90" s="44" t="s">
        <v>175</v>
      </c>
      <c r="C90" s="123">
        <v>99</v>
      </c>
      <c r="D90" s="124"/>
      <c r="E90" s="124"/>
      <c r="F90" s="125"/>
      <c r="G90" s="38" t="s">
        <v>10</v>
      </c>
      <c r="H90" s="38" t="s">
        <v>22</v>
      </c>
      <c r="I90" s="38" t="s">
        <v>118</v>
      </c>
      <c r="J90" s="38"/>
      <c r="K90" s="18">
        <f>K91</f>
        <v>160150</v>
      </c>
      <c r="L90" s="18">
        <f t="shared" ref="L90:P92" si="47">L91</f>
        <v>160150</v>
      </c>
      <c r="M90" s="18">
        <f t="shared" si="47"/>
        <v>167581</v>
      </c>
      <c r="N90" s="18">
        <f t="shared" si="47"/>
        <v>167581</v>
      </c>
      <c r="O90" s="18">
        <f t="shared" si="47"/>
        <v>173684</v>
      </c>
      <c r="P90" s="18">
        <f t="shared" si="47"/>
        <v>173684</v>
      </c>
    </row>
    <row r="91" spans="2:18" ht="55.5" customHeight="1" x14ac:dyDescent="0.25">
      <c r="B91" s="22" t="s">
        <v>258</v>
      </c>
      <c r="C91" s="123">
        <v>99</v>
      </c>
      <c r="D91" s="124"/>
      <c r="E91" s="124"/>
      <c r="F91" s="125"/>
      <c r="G91" s="38" t="s">
        <v>10</v>
      </c>
      <c r="H91" s="38" t="s">
        <v>22</v>
      </c>
      <c r="I91" s="38" t="s">
        <v>142</v>
      </c>
      <c r="J91" s="38"/>
      <c r="K91" s="18">
        <f>K92</f>
        <v>160150</v>
      </c>
      <c r="L91" s="18">
        <f t="shared" si="47"/>
        <v>160150</v>
      </c>
      <c r="M91" s="18">
        <f t="shared" si="47"/>
        <v>167581</v>
      </c>
      <c r="N91" s="18">
        <f t="shared" si="47"/>
        <v>167581</v>
      </c>
      <c r="O91" s="18">
        <f t="shared" si="47"/>
        <v>173684</v>
      </c>
      <c r="P91" s="18">
        <f t="shared" si="47"/>
        <v>173684</v>
      </c>
    </row>
    <row r="92" spans="2:18" ht="81.75" customHeight="1" x14ac:dyDescent="0.25">
      <c r="B92" s="44" t="s">
        <v>120</v>
      </c>
      <c r="C92" s="123">
        <v>99</v>
      </c>
      <c r="D92" s="124"/>
      <c r="E92" s="124"/>
      <c r="F92" s="125"/>
      <c r="G92" s="38" t="s">
        <v>10</v>
      </c>
      <c r="H92" s="38" t="s">
        <v>22</v>
      </c>
      <c r="I92" s="38" t="s">
        <v>142</v>
      </c>
      <c r="J92" s="38" t="s">
        <v>121</v>
      </c>
      <c r="K92" s="18">
        <f>K93</f>
        <v>160150</v>
      </c>
      <c r="L92" s="18">
        <f t="shared" si="47"/>
        <v>160150</v>
      </c>
      <c r="M92" s="18">
        <f t="shared" si="47"/>
        <v>167581</v>
      </c>
      <c r="N92" s="18">
        <f t="shared" si="47"/>
        <v>167581</v>
      </c>
      <c r="O92" s="18">
        <f t="shared" si="47"/>
        <v>173684</v>
      </c>
      <c r="P92" s="18">
        <f t="shared" si="47"/>
        <v>173684</v>
      </c>
    </row>
    <row r="93" spans="2:18" ht="47.25" customHeight="1" x14ac:dyDescent="0.25">
      <c r="B93" s="44" t="s">
        <v>123</v>
      </c>
      <c r="C93" s="123">
        <v>99</v>
      </c>
      <c r="D93" s="124"/>
      <c r="E93" s="124"/>
      <c r="F93" s="125"/>
      <c r="G93" s="38" t="s">
        <v>10</v>
      </c>
      <c r="H93" s="38" t="s">
        <v>22</v>
      </c>
      <c r="I93" s="38" t="s">
        <v>142</v>
      </c>
      <c r="J93" s="38" t="s">
        <v>16</v>
      </c>
      <c r="K93" s="18">
        <v>160150</v>
      </c>
      <c r="L93" s="18">
        <v>160150</v>
      </c>
      <c r="M93" s="18">
        <v>167581</v>
      </c>
      <c r="N93" s="18">
        <v>167581</v>
      </c>
      <c r="O93" s="18">
        <v>173684</v>
      </c>
      <c r="P93" s="18">
        <v>173684</v>
      </c>
    </row>
    <row r="94" spans="2:18" ht="24.75" customHeight="1" x14ac:dyDescent="0.25">
      <c r="B94" s="44" t="s">
        <v>144</v>
      </c>
      <c r="C94" s="123">
        <v>99</v>
      </c>
      <c r="D94" s="124"/>
      <c r="E94" s="124"/>
      <c r="F94" s="125"/>
      <c r="G94" s="38" t="s">
        <v>10</v>
      </c>
      <c r="H94" s="38" t="s">
        <v>6</v>
      </c>
      <c r="I94" s="38" t="s">
        <v>118</v>
      </c>
      <c r="J94" s="38"/>
      <c r="K94" s="18">
        <f>K95+K100</f>
        <v>685410</v>
      </c>
      <c r="L94" s="18">
        <f t="shared" ref="L94:P94" si="48">L95+L100</f>
        <v>0</v>
      </c>
      <c r="M94" s="18">
        <f t="shared" si="48"/>
        <v>715690</v>
      </c>
      <c r="N94" s="18">
        <f t="shared" si="48"/>
        <v>0</v>
      </c>
      <c r="O94" s="18">
        <f t="shared" si="48"/>
        <v>715690</v>
      </c>
      <c r="P94" s="18">
        <f t="shared" si="48"/>
        <v>0</v>
      </c>
    </row>
    <row r="95" spans="2:18" ht="60.75" customHeight="1" x14ac:dyDescent="0.25">
      <c r="B95" s="44" t="s">
        <v>146</v>
      </c>
      <c r="C95" s="123">
        <v>99</v>
      </c>
      <c r="D95" s="124"/>
      <c r="E95" s="124"/>
      <c r="F95" s="125"/>
      <c r="G95" s="38" t="s">
        <v>10</v>
      </c>
      <c r="H95" s="38" t="s">
        <v>6</v>
      </c>
      <c r="I95" s="38" t="s">
        <v>137</v>
      </c>
      <c r="J95" s="38"/>
      <c r="K95" s="18">
        <f t="shared" ref="K95:P95" si="49">K96+K98</f>
        <v>665410</v>
      </c>
      <c r="L95" s="18">
        <f t="shared" si="49"/>
        <v>0</v>
      </c>
      <c r="M95" s="18">
        <f t="shared" si="49"/>
        <v>695690</v>
      </c>
      <c r="N95" s="18">
        <f t="shared" si="49"/>
        <v>0</v>
      </c>
      <c r="O95" s="18">
        <f t="shared" si="49"/>
        <v>695690</v>
      </c>
      <c r="P95" s="18">
        <f t="shared" si="49"/>
        <v>0</v>
      </c>
    </row>
    <row r="96" spans="2:18" ht="42.75" customHeight="1" x14ac:dyDescent="0.25">
      <c r="B96" s="44" t="s">
        <v>224</v>
      </c>
      <c r="C96" s="123">
        <v>99</v>
      </c>
      <c r="D96" s="124"/>
      <c r="E96" s="124"/>
      <c r="F96" s="125"/>
      <c r="G96" s="38" t="s">
        <v>10</v>
      </c>
      <c r="H96" s="38" t="s">
        <v>6</v>
      </c>
      <c r="I96" s="38" t="s">
        <v>137</v>
      </c>
      <c r="J96" s="38" t="s">
        <v>124</v>
      </c>
      <c r="K96" s="18">
        <f>K97</f>
        <v>33270.5</v>
      </c>
      <c r="L96" s="18">
        <f t="shared" ref="L96:P96" si="50">L97</f>
        <v>0</v>
      </c>
      <c r="M96" s="18">
        <f t="shared" si="50"/>
        <v>34784.5</v>
      </c>
      <c r="N96" s="18">
        <f t="shared" si="50"/>
        <v>0</v>
      </c>
      <c r="O96" s="18">
        <f t="shared" si="50"/>
        <v>34784.5</v>
      </c>
      <c r="P96" s="18">
        <f t="shared" si="50"/>
        <v>0</v>
      </c>
    </row>
    <row r="97" spans="2:16" ht="44.25" customHeight="1" x14ac:dyDescent="0.25">
      <c r="B97" s="44" t="s">
        <v>125</v>
      </c>
      <c r="C97" s="123">
        <v>99</v>
      </c>
      <c r="D97" s="124"/>
      <c r="E97" s="124"/>
      <c r="F97" s="125"/>
      <c r="G97" s="38" t="s">
        <v>10</v>
      </c>
      <c r="H97" s="38" t="s">
        <v>6</v>
      </c>
      <c r="I97" s="38" t="s">
        <v>137</v>
      </c>
      <c r="J97" s="38" t="s">
        <v>126</v>
      </c>
      <c r="K97" s="18">
        <v>33270.5</v>
      </c>
      <c r="L97" s="18">
        <v>0</v>
      </c>
      <c r="M97" s="18">
        <v>34784.5</v>
      </c>
      <c r="N97" s="18">
        <v>0</v>
      </c>
      <c r="O97" s="18">
        <v>34784.5</v>
      </c>
      <c r="P97" s="18">
        <v>0</v>
      </c>
    </row>
    <row r="98" spans="2:16" ht="20.25" customHeight="1" x14ac:dyDescent="0.25">
      <c r="B98" s="44" t="s">
        <v>147</v>
      </c>
      <c r="C98" s="123">
        <v>99</v>
      </c>
      <c r="D98" s="124"/>
      <c r="E98" s="124"/>
      <c r="F98" s="125"/>
      <c r="G98" s="38" t="s">
        <v>10</v>
      </c>
      <c r="H98" s="38" t="s">
        <v>6</v>
      </c>
      <c r="I98" s="38" t="s">
        <v>295</v>
      </c>
      <c r="J98" s="38" t="s">
        <v>148</v>
      </c>
      <c r="K98" s="18">
        <f>K99</f>
        <v>632139.5</v>
      </c>
      <c r="L98" s="18">
        <f t="shared" ref="L98:P98" si="51">L99</f>
        <v>0</v>
      </c>
      <c r="M98" s="18">
        <f t="shared" si="51"/>
        <v>660905.5</v>
      </c>
      <c r="N98" s="18">
        <f t="shared" si="51"/>
        <v>0</v>
      </c>
      <c r="O98" s="18">
        <f t="shared" si="51"/>
        <v>660905.5</v>
      </c>
      <c r="P98" s="18">
        <f t="shared" si="51"/>
        <v>0</v>
      </c>
    </row>
    <row r="99" spans="2:16" ht="17.25" customHeight="1" x14ac:dyDescent="0.25">
      <c r="B99" s="44" t="s">
        <v>149</v>
      </c>
      <c r="C99" s="123">
        <v>99</v>
      </c>
      <c r="D99" s="124"/>
      <c r="E99" s="124"/>
      <c r="F99" s="125"/>
      <c r="G99" s="38" t="s">
        <v>10</v>
      </c>
      <c r="H99" s="38" t="s">
        <v>6</v>
      </c>
      <c r="I99" s="38" t="s">
        <v>295</v>
      </c>
      <c r="J99" s="38" t="s">
        <v>150</v>
      </c>
      <c r="K99" s="18">
        <v>632139.5</v>
      </c>
      <c r="L99" s="18">
        <v>0</v>
      </c>
      <c r="M99" s="18">
        <v>660905.5</v>
      </c>
      <c r="N99" s="18">
        <v>0</v>
      </c>
      <c r="O99" s="18">
        <v>660905.5</v>
      </c>
      <c r="P99" s="18">
        <v>0</v>
      </c>
    </row>
    <row r="100" spans="2:16" ht="30" customHeight="1" x14ac:dyDescent="0.25">
      <c r="B100" s="44" t="s">
        <v>151</v>
      </c>
      <c r="C100" s="123">
        <v>99</v>
      </c>
      <c r="D100" s="124"/>
      <c r="E100" s="124"/>
      <c r="F100" s="125"/>
      <c r="G100" s="38" t="s">
        <v>10</v>
      </c>
      <c r="H100" s="38" t="s">
        <v>6</v>
      </c>
      <c r="I100" s="38" t="s">
        <v>139</v>
      </c>
      <c r="J100" s="38"/>
      <c r="K100" s="60">
        <f t="shared" ref="K100:P101" si="52">K101</f>
        <v>20000</v>
      </c>
      <c r="L100" s="60">
        <f t="shared" si="52"/>
        <v>0</v>
      </c>
      <c r="M100" s="60">
        <f t="shared" si="52"/>
        <v>20000</v>
      </c>
      <c r="N100" s="60">
        <f t="shared" si="52"/>
        <v>0</v>
      </c>
      <c r="O100" s="60">
        <f t="shared" si="52"/>
        <v>20000</v>
      </c>
      <c r="P100" s="60">
        <f t="shared" si="52"/>
        <v>0</v>
      </c>
    </row>
    <row r="101" spans="2:16" ht="40.5" customHeight="1" x14ac:dyDescent="0.25">
      <c r="B101" s="44" t="s">
        <v>224</v>
      </c>
      <c r="C101" s="123">
        <v>99</v>
      </c>
      <c r="D101" s="124"/>
      <c r="E101" s="124"/>
      <c r="F101" s="125"/>
      <c r="G101" s="38" t="s">
        <v>10</v>
      </c>
      <c r="H101" s="38" t="s">
        <v>6</v>
      </c>
      <c r="I101" s="38" t="s">
        <v>139</v>
      </c>
      <c r="J101" s="38" t="s">
        <v>124</v>
      </c>
      <c r="K101" s="18">
        <f>K102</f>
        <v>20000</v>
      </c>
      <c r="L101" s="18">
        <f t="shared" si="52"/>
        <v>0</v>
      </c>
      <c r="M101" s="18">
        <f t="shared" si="52"/>
        <v>20000</v>
      </c>
      <c r="N101" s="18">
        <f t="shared" si="52"/>
        <v>0</v>
      </c>
      <c r="O101" s="18">
        <f t="shared" si="52"/>
        <v>20000</v>
      </c>
      <c r="P101" s="18">
        <f t="shared" si="52"/>
        <v>0</v>
      </c>
    </row>
    <row r="102" spans="2:16" ht="42.75" customHeight="1" x14ac:dyDescent="0.25">
      <c r="B102" s="44" t="s">
        <v>125</v>
      </c>
      <c r="C102" s="123">
        <v>99</v>
      </c>
      <c r="D102" s="124"/>
      <c r="E102" s="124"/>
      <c r="F102" s="125"/>
      <c r="G102" s="38" t="s">
        <v>10</v>
      </c>
      <c r="H102" s="38" t="s">
        <v>6</v>
      </c>
      <c r="I102" s="38" t="s">
        <v>139</v>
      </c>
      <c r="J102" s="38" t="s">
        <v>126</v>
      </c>
      <c r="K102" s="18">
        <v>20000</v>
      </c>
      <c r="L102" s="18">
        <v>0</v>
      </c>
      <c r="M102" s="18">
        <v>20000</v>
      </c>
      <c r="N102" s="18">
        <v>0</v>
      </c>
      <c r="O102" s="18">
        <v>20000</v>
      </c>
      <c r="P102" s="18">
        <v>0</v>
      </c>
    </row>
    <row r="103" spans="2:16" ht="18.75" customHeight="1" x14ac:dyDescent="0.25">
      <c r="B103" s="44" t="s">
        <v>153</v>
      </c>
      <c r="C103" s="123">
        <v>99</v>
      </c>
      <c r="D103" s="124"/>
      <c r="E103" s="124"/>
      <c r="F103" s="125"/>
      <c r="G103" s="38" t="s">
        <v>10</v>
      </c>
      <c r="H103" s="38" t="s">
        <v>88</v>
      </c>
      <c r="I103" s="38" t="s">
        <v>118</v>
      </c>
      <c r="J103" s="38"/>
      <c r="K103" s="60">
        <f t="shared" ref="K103:P105" si="53">K104</f>
        <v>10000</v>
      </c>
      <c r="L103" s="60">
        <f t="shared" si="53"/>
        <v>0</v>
      </c>
      <c r="M103" s="60">
        <f t="shared" si="53"/>
        <v>10000</v>
      </c>
      <c r="N103" s="60">
        <f t="shared" si="53"/>
        <v>0</v>
      </c>
      <c r="O103" s="60">
        <f t="shared" si="53"/>
        <v>10000</v>
      </c>
      <c r="P103" s="60">
        <f t="shared" si="53"/>
        <v>0</v>
      </c>
    </row>
    <row r="104" spans="2:16" ht="32.25" customHeight="1" x14ac:dyDescent="0.25">
      <c r="B104" s="44" t="s">
        <v>154</v>
      </c>
      <c r="C104" s="123">
        <v>99</v>
      </c>
      <c r="D104" s="124"/>
      <c r="E104" s="124"/>
      <c r="F104" s="125"/>
      <c r="G104" s="38" t="s">
        <v>10</v>
      </c>
      <c r="H104" s="38" t="s">
        <v>88</v>
      </c>
      <c r="I104" s="38" t="s">
        <v>137</v>
      </c>
      <c r="J104" s="38"/>
      <c r="K104" s="18">
        <f t="shared" si="53"/>
        <v>10000</v>
      </c>
      <c r="L104" s="18">
        <f t="shared" si="53"/>
        <v>0</v>
      </c>
      <c r="M104" s="18">
        <f t="shared" si="53"/>
        <v>10000</v>
      </c>
      <c r="N104" s="18">
        <f t="shared" si="53"/>
        <v>0</v>
      </c>
      <c r="O104" s="18">
        <f t="shared" si="53"/>
        <v>10000</v>
      </c>
      <c r="P104" s="18">
        <f t="shared" si="53"/>
        <v>0</v>
      </c>
    </row>
    <row r="105" spans="2:16" ht="45.75" customHeight="1" x14ac:dyDescent="0.25">
      <c r="B105" s="44" t="s">
        <v>224</v>
      </c>
      <c r="C105" s="123">
        <v>99</v>
      </c>
      <c r="D105" s="124"/>
      <c r="E105" s="124"/>
      <c r="F105" s="125"/>
      <c r="G105" s="38" t="s">
        <v>10</v>
      </c>
      <c r="H105" s="38" t="s">
        <v>88</v>
      </c>
      <c r="I105" s="38" t="s">
        <v>137</v>
      </c>
      <c r="J105" s="38" t="s">
        <v>124</v>
      </c>
      <c r="K105" s="18">
        <f>K106</f>
        <v>10000</v>
      </c>
      <c r="L105" s="18">
        <f t="shared" si="53"/>
        <v>0</v>
      </c>
      <c r="M105" s="18">
        <f t="shared" si="53"/>
        <v>10000</v>
      </c>
      <c r="N105" s="18">
        <f t="shared" si="53"/>
        <v>0</v>
      </c>
      <c r="O105" s="18">
        <f t="shared" si="53"/>
        <v>10000</v>
      </c>
      <c r="P105" s="18">
        <f t="shared" si="53"/>
        <v>0</v>
      </c>
    </row>
    <row r="106" spans="2:16" ht="46.5" customHeight="1" x14ac:dyDescent="0.25">
      <c r="B106" s="44" t="s">
        <v>125</v>
      </c>
      <c r="C106" s="123">
        <v>99</v>
      </c>
      <c r="D106" s="124"/>
      <c r="E106" s="124"/>
      <c r="F106" s="125"/>
      <c r="G106" s="38" t="s">
        <v>10</v>
      </c>
      <c r="H106" s="38" t="s">
        <v>88</v>
      </c>
      <c r="I106" s="38" t="s">
        <v>137</v>
      </c>
      <c r="J106" s="38" t="s">
        <v>126</v>
      </c>
      <c r="K106" s="18">
        <v>10000</v>
      </c>
      <c r="L106" s="18">
        <v>0</v>
      </c>
      <c r="M106" s="18">
        <v>10000</v>
      </c>
      <c r="N106" s="18">
        <v>0</v>
      </c>
      <c r="O106" s="18">
        <v>10000</v>
      </c>
      <c r="P106" s="18">
        <v>0</v>
      </c>
    </row>
    <row r="107" spans="2:16" ht="29.25" customHeight="1" x14ac:dyDescent="0.25">
      <c r="B107" s="44" t="s">
        <v>164</v>
      </c>
      <c r="C107" s="123">
        <v>99</v>
      </c>
      <c r="D107" s="124"/>
      <c r="E107" s="124"/>
      <c r="F107" s="125"/>
      <c r="G107" s="38" t="s">
        <v>10</v>
      </c>
      <c r="H107" s="38" t="s">
        <v>14</v>
      </c>
      <c r="I107" s="38" t="s">
        <v>118</v>
      </c>
      <c r="J107" s="38"/>
      <c r="K107" s="62">
        <f t="shared" ref="K107:P109" si="54">K108</f>
        <v>36000</v>
      </c>
      <c r="L107" s="62">
        <f t="shared" si="54"/>
        <v>0</v>
      </c>
      <c r="M107" s="62">
        <f t="shared" si="54"/>
        <v>36000</v>
      </c>
      <c r="N107" s="62">
        <f t="shared" si="54"/>
        <v>0</v>
      </c>
      <c r="O107" s="62">
        <f t="shared" si="54"/>
        <v>36000</v>
      </c>
      <c r="P107" s="62">
        <f t="shared" si="54"/>
        <v>0</v>
      </c>
    </row>
    <row r="108" spans="2:16" ht="48" customHeight="1" x14ac:dyDescent="0.25">
      <c r="B108" s="44" t="s">
        <v>165</v>
      </c>
      <c r="C108" s="123">
        <v>99</v>
      </c>
      <c r="D108" s="124"/>
      <c r="E108" s="124"/>
      <c r="F108" s="125"/>
      <c r="G108" s="38" t="s">
        <v>10</v>
      </c>
      <c r="H108" s="38" t="s">
        <v>14</v>
      </c>
      <c r="I108" s="38" t="s">
        <v>145</v>
      </c>
      <c r="J108" s="38"/>
      <c r="K108" s="62">
        <f t="shared" si="54"/>
        <v>36000</v>
      </c>
      <c r="L108" s="62">
        <f t="shared" si="54"/>
        <v>0</v>
      </c>
      <c r="M108" s="62">
        <f t="shared" si="54"/>
        <v>36000</v>
      </c>
      <c r="N108" s="62">
        <f t="shared" si="54"/>
        <v>0</v>
      </c>
      <c r="O108" s="62">
        <f t="shared" si="54"/>
        <v>36000</v>
      </c>
      <c r="P108" s="62">
        <f t="shared" si="54"/>
        <v>0</v>
      </c>
    </row>
    <row r="109" spans="2:16" ht="26.25" customHeight="1" x14ac:dyDescent="0.25">
      <c r="B109" s="44" t="s">
        <v>166</v>
      </c>
      <c r="C109" s="123">
        <v>99</v>
      </c>
      <c r="D109" s="124"/>
      <c r="E109" s="124"/>
      <c r="F109" s="125"/>
      <c r="G109" s="38" t="s">
        <v>10</v>
      </c>
      <c r="H109" s="38" t="s">
        <v>14</v>
      </c>
      <c r="I109" s="38" t="s">
        <v>145</v>
      </c>
      <c r="J109" s="38" t="s">
        <v>167</v>
      </c>
      <c r="K109" s="62">
        <f>K110</f>
        <v>36000</v>
      </c>
      <c r="L109" s="62">
        <f t="shared" si="54"/>
        <v>0</v>
      </c>
      <c r="M109" s="62">
        <f t="shared" si="54"/>
        <v>36000</v>
      </c>
      <c r="N109" s="62">
        <f t="shared" si="54"/>
        <v>0</v>
      </c>
      <c r="O109" s="62">
        <f t="shared" si="54"/>
        <v>36000</v>
      </c>
      <c r="P109" s="62">
        <f t="shared" si="54"/>
        <v>0</v>
      </c>
    </row>
    <row r="110" spans="2:16" ht="33" customHeight="1" x14ac:dyDescent="0.25">
      <c r="B110" s="22" t="s">
        <v>257</v>
      </c>
      <c r="C110" s="123">
        <v>99</v>
      </c>
      <c r="D110" s="124"/>
      <c r="E110" s="124"/>
      <c r="F110" s="125"/>
      <c r="G110" s="38" t="s">
        <v>10</v>
      </c>
      <c r="H110" s="38" t="s">
        <v>14</v>
      </c>
      <c r="I110" s="38" t="s">
        <v>145</v>
      </c>
      <c r="J110" s="38" t="s">
        <v>247</v>
      </c>
      <c r="K110" s="62">
        <v>36000</v>
      </c>
      <c r="L110" s="62">
        <v>0</v>
      </c>
      <c r="M110" s="62">
        <v>36000</v>
      </c>
      <c r="N110" s="62">
        <v>0</v>
      </c>
      <c r="O110" s="62">
        <v>36000</v>
      </c>
      <c r="P110" s="62">
        <v>0</v>
      </c>
    </row>
    <row r="111" spans="2:16" x14ac:dyDescent="0.25">
      <c r="B111" s="1" t="s">
        <v>170</v>
      </c>
      <c r="C111" s="120"/>
      <c r="D111" s="121"/>
      <c r="E111" s="121"/>
      <c r="F111" s="122"/>
      <c r="G111" s="4"/>
      <c r="H111" s="4"/>
      <c r="I111" s="4"/>
      <c r="J111" s="4"/>
      <c r="K111" s="18">
        <f t="shared" ref="K111:P111" si="55">K15+K67+K63</f>
        <v>8522101.6300000008</v>
      </c>
      <c r="L111" s="18">
        <f t="shared" si="55"/>
        <v>160150</v>
      </c>
      <c r="M111" s="18">
        <f t="shared" si="55"/>
        <v>7531776.9000000004</v>
      </c>
      <c r="N111" s="18">
        <f t="shared" si="55"/>
        <v>167581</v>
      </c>
      <c r="O111" s="18">
        <f t="shared" si="55"/>
        <v>7327841.46</v>
      </c>
      <c r="P111" s="18">
        <f t="shared" si="55"/>
        <v>173684</v>
      </c>
    </row>
    <row r="112" spans="2:16" x14ac:dyDescent="0.25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</sheetData>
  <autoFilter ref="B15:R15"/>
  <mergeCells count="77">
    <mergeCell ref="C85:F85"/>
    <mergeCell ref="C86:F86"/>
    <mergeCell ref="C87:F87"/>
    <mergeCell ref="C80:F80"/>
    <mergeCell ref="C81:F81"/>
    <mergeCell ref="C82:F82"/>
    <mergeCell ref="C83:F83"/>
    <mergeCell ref="C84:F84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69:F69"/>
    <mergeCell ref="C14:I14"/>
    <mergeCell ref="C17:F17"/>
    <mergeCell ref="C18:F18"/>
    <mergeCell ref="C19:F19"/>
    <mergeCell ref="C20:F20"/>
    <mergeCell ref="C78:F78"/>
    <mergeCell ref="C79:F79"/>
    <mergeCell ref="C28:F28"/>
    <mergeCell ref="C29:F29"/>
    <mergeCell ref="C21:F21"/>
    <mergeCell ref="C22:F22"/>
    <mergeCell ref="C23:F23"/>
    <mergeCell ref="C24:F24"/>
    <mergeCell ref="C25:F25"/>
    <mergeCell ref="C37:F37"/>
    <mergeCell ref="C38:F38"/>
    <mergeCell ref="C39:F39"/>
    <mergeCell ref="C67:F67"/>
    <mergeCell ref="C30:F30"/>
    <mergeCell ref="C31:F31"/>
    <mergeCell ref="C68:F68"/>
    <mergeCell ref="C97:F97"/>
    <mergeCell ref="C98:F98"/>
    <mergeCell ref="C99:F99"/>
    <mergeCell ref="C26:F26"/>
    <mergeCell ref="C27:F27"/>
    <mergeCell ref="C71:F71"/>
    <mergeCell ref="C72:F72"/>
    <mergeCell ref="C73:F73"/>
    <mergeCell ref="C40:F40"/>
    <mergeCell ref="C41:F41"/>
    <mergeCell ref="C42:F42"/>
    <mergeCell ref="C70:F70"/>
    <mergeCell ref="C74:F74"/>
    <mergeCell ref="C75:F75"/>
    <mergeCell ref="C76:F76"/>
    <mergeCell ref="C77:F77"/>
    <mergeCell ref="C88:F88"/>
    <mergeCell ref="C89:F89"/>
    <mergeCell ref="C90:F90"/>
    <mergeCell ref="C96:F96"/>
    <mergeCell ref="C92:F92"/>
    <mergeCell ref="C93:F93"/>
    <mergeCell ref="C94:F94"/>
    <mergeCell ref="C95:F95"/>
    <mergeCell ref="C91:F91"/>
    <mergeCell ref="C100:F100"/>
    <mergeCell ref="C101:F101"/>
    <mergeCell ref="C109:F109"/>
    <mergeCell ref="C110:F110"/>
    <mergeCell ref="C108:F108"/>
    <mergeCell ref="C102:F102"/>
    <mergeCell ref="C111:F111"/>
    <mergeCell ref="C103:F103"/>
    <mergeCell ref="C104:F104"/>
    <mergeCell ref="C105:F105"/>
    <mergeCell ref="C106:F106"/>
    <mergeCell ref="C107:F107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M29" sqref="M29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88" t="s">
        <v>301</v>
      </c>
      <c r="I1" s="88"/>
      <c r="J1" s="88"/>
      <c r="K1" s="88"/>
      <c r="L1" s="88"/>
      <c r="M1" s="88"/>
    </row>
    <row r="2" spans="2:13" ht="6" customHeight="1" x14ac:dyDescent="0.25">
      <c r="B2" s="6"/>
      <c r="C2" s="6"/>
      <c r="D2" s="6"/>
      <c r="E2" s="6"/>
      <c r="F2" s="6"/>
      <c r="G2" s="6"/>
      <c r="H2" s="88"/>
      <c r="I2" s="88"/>
      <c r="J2" s="88"/>
      <c r="K2" s="88"/>
      <c r="L2" s="88"/>
      <c r="M2" s="88"/>
    </row>
    <row r="3" spans="2:13" ht="8.25" customHeight="1" x14ac:dyDescent="0.25">
      <c r="B3" s="6"/>
      <c r="C3" s="6"/>
      <c r="D3" s="6"/>
      <c r="E3" s="6"/>
      <c r="F3" s="6"/>
      <c r="G3" s="6"/>
      <c r="H3" s="88"/>
      <c r="I3" s="88"/>
      <c r="J3" s="88"/>
      <c r="K3" s="88"/>
      <c r="L3" s="88"/>
      <c r="M3" s="88"/>
    </row>
    <row r="4" spans="2:13" ht="7.5" customHeight="1" x14ac:dyDescent="0.25">
      <c r="B4" s="6"/>
      <c r="C4" s="6"/>
      <c r="D4" s="6"/>
      <c r="E4" s="6"/>
      <c r="F4" s="6"/>
      <c r="G4" s="6"/>
      <c r="H4" s="88"/>
      <c r="I4" s="88"/>
      <c r="J4" s="88"/>
      <c r="K4" s="88"/>
      <c r="L4" s="88"/>
      <c r="M4" s="88"/>
    </row>
    <row r="5" spans="2:13" ht="8.25" customHeight="1" x14ac:dyDescent="0.25">
      <c r="B5" s="6"/>
      <c r="C5" s="6"/>
      <c r="D5" s="6"/>
      <c r="E5" s="6"/>
      <c r="F5" s="6"/>
      <c r="G5" s="6"/>
      <c r="H5" s="88"/>
      <c r="I5" s="88"/>
      <c r="J5" s="88"/>
      <c r="K5" s="88"/>
      <c r="L5" s="88"/>
      <c r="M5" s="88"/>
    </row>
    <row r="6" spans="2:13" ht="10.5" customHeight="1" x14ac:dyDescent="0.25">
      <c r="B6" s="6"/>
      <c r="C6" s="6"/>
      <c r="D6" s="6"/>
      <c r="E6" s="6"/>
      <c r="F6" s="6"/>
      <c r="G6" s="6"/>
      <c r="H6" s="88"/>
      <c r="I6" s="88"/>
      <c r="J6" s="88"/>
      <c r="K6" s="88"/>
      <c r="L6" s="88"/>
      <c r="M6" s="88"/>
    </row>
    <row r="7" spans="2:13" ht="12" customHeight="1" x14ac:dyDescent="0.25">
      <c r="B7" s="6"/>
      <c r="C7" s="6"/>
      <c r="D7" s="6"/>
      <c r="E7" s="6"/>
      <c r="F7" s="6"/>
      <c r="G7" s="6"/>
      <c r="H7" s="88"/>
      <c r="I7" s="88"/>
      <c r="J7" s="88"/>
      <c r="K7" s="88"/>
      <c r="L7" s="88"/>
      <c r="M7" s="88"/>
    </row>
    <row r="8" spans="2:13" ht="15" hidden="1" customHeight="1" x14ac:dyDescent="0.25">
      <c r="B8" s="6"/>
      <c r="C8" s="6"/>
      <c r="D8" s="6"/>
      <c r="E8" s="6"/>
      <c r="F8" s="6"/>
      <c r="G8" s="6"/>
      <c r="H8" s="88"/>
      <c r="I8" s="88"/>
      <c r="J8" s="88"/>
      <c r="K8" s="88"/>
      <c r="L8" s="88"/>
      <c r="M8" s="88"/>
    </row>
    <row r="9" spans="2:13" x14ac:dyDescent="0.25">
      <c r="B9" s="6"/>
      <c r="C9" s="6"/>
      <c r="D9" s="6"/>
      <c r="E9" s="6"/>
      <c r="F9" s="6"/>
      <c r="G9" s="6"/>
      <c r="H9" s="20"/>
      <c r="I9" s="20"/>
      <c r="J9" s="20"/>
      <c r="K9" s="20"/>
      <c r="L9" s="20"/>
      <c r="M9" s="20"/>
    </row>
    <row r="10" spans="2:13" x14ac:dyDescent="0.25">
      <c r="B10" s="6"/>
      <c r="C10" s="93" t="s">
        <v>268</v>
      </c>
      <c r="D10" s="93"/>
      <c r="E10" s="93"/>
      <c r="F10" s="93"/>
      <c r="G10" s="93"/>
      <c r="H10" s="93"/>
      <c r="I10" s="93"/>
      <c r="J10" s="93"/>
      <c r="K10" s="93"/>
      <c r="L10" s="20"/>
      <c r="M10" s="20"/>
    </row>
    <row r="11" spans="2:13" x14ac:dyDescent="0.25">
      <c r="B11" s="6"/>
      <c r="C11" s="93"/>
      <c r="D11" s="93"/>
      <c r="E11" s="93"/>
      <c r="F11" s="93"/>
      <c r="G11" s="93"/>
      <c r="H11" s="93"/>
      <c r="I11" s="93"/>
      <c r="J11" s="93"/>
      <c r="K11" s="93"/>
      <c r="L11" s="20"/>
      <c r="M11" s="20"/>
    </row>
    <row r="12" spans="2:13" x14ac:dyDescent="0.25">
      <c r="B12" s="6"/>
      <c r="C12" s="93"/>
      <c r="D12" s="93"/>
      <c r="E12" s="93"/>
      <c r="F12" s="93"/>
      <c r="G12" s="93"/>
      <c r="H12" s="93"/>
      <c r="I12" s="93"/>
      <c r="J12" s="93"/>
      <c r="K12" s="93"/>
      <c r="L12" s="6"/>
      <c r="M12" s="6"/>
    </row>
    <row r="13" spans="2:13" x14ac:dyDescent="0.25">
      <c r="B13" s="6"/>
      <c r="C13" s="93"/>
      <c r="D13" s="93"/>
      <c r="E13" s="93"/>
      <c r="F13" s="93"/>
      <c r="G13" s="93"/>
      <c r="H13" s="93"/>
      <c r="I13" s="93"/>
      <c r="J13" s="93"/>
      <c r="K13" s="93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02" t="s">
        <v>179</v>
      </c>
      <c r="C15" s="146" t="s">
        <v>178</v>
      </c>
      <c r="D15" s="147"/>
      <c r="E15" s="147"/>
      <c r="F15" s="147"/>
      <c r="G15" s="147"/>
      <c r="H15" s="147"/>
      <c r="I15" s="147"/>
      <c r="J15" s="148"/>
      <c r="K15" s="90" t="s">
        <v>36</v>
      </c>
      <c r="L15" s="91"/>
      <c r="M15" s="92"/>
    </row>
    <row r="16" spans="2:13" x14ac:dyDescent="0.25">
      <c r="B16" s="149"/>
      <c r="C16" s="151" t="s">
        <v>177</v>
      </c>
      <c r="D16" s="144" t="s">
        <v>0</v>
      </c>
      <c r="E16" s="144" t="s">
        <v>1</v>
      </c>
      <c r="F16" s="120" t="s">
        <v>2</v>
      </c>
      <c r="G16" s="121"/>
      <c r="H16" s="122"/>
      <c r="I16" s="153" t="s">
        <v>182</v>
      </c>
      <c r="J16" s="144" t="s">
        <v>183</v>
      </c>
      <c r="K16" s="86" t="s">
        <v>209</v>
      </c>
      <c r="L16" s="86" t="s">
        <v>244</v>
      </c>
      <c r="M16" s="86" t="s">
        <v>260</v>
      </c>
    </row>
    <row r="17" spans="2:13" ht="126" customHeight="1" x14ac:dyDescent="0.25">
      <c r="B17" s="150"/>
      <c r="C17" s="152"/>
      <c r="D17" s="145"/>
      <c r="E17" s="145"/>
      <c r="F17" s="19" t="s">
        <v>2</v>
      </c>
      <c r="G17" s="19" t="s">
        <v>3</v>
      </c>
      <c r="H17" s="19" t="s">
        <v>4</v>
      </c>
      <c r="I17" s="154"/>
      <c r="J17" s="145"/>
      <c r="K17" s="87"/>
      <c r="L17" s="87"/>
      <c r="M17" s="87"/>
    </row>
    <row r="18" spans="2:13" s="46" customFormat="1" ht="29.25" customHeight="1" x14ac:dyDescent="0.25">
      <c r="B18" s="53" t="s">
        <v>234</v>
      </c>
      <c r="C18" s="49">
        <v>605</v>
      </c>
      <c r="D18" s="54" t="s">
        <v>8</v>
      </c>
      <c r="E18" s="54" t="s">
        <v>12</v>
      </c>
      <c r="F18" s="19"/>
      <c r="G18" s="19"/>
      <c r="H18" s="19"/>
      <c r="I18" s="52"/>
      <c r="J18" s="51"/>
      <c r="K18" s="50"/>
      <c r="L18" s="50"/>
      <c r="M18" s="50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8">
        <f>K20</f>
        <v>8522101.6300000008</v>
      </c>
      <c r="L19" s="18">
        <f t="shared" ref="L19:M19" si="0">L20</f>
        <v>7725571.5300000003</v>
      </c>
      <c r="M19" s="18">
        <f t="shared" si="0"/>
        <v>7725294.6500000004</v>
      </c>
    </row>
    <row r="20" spans="2:13" ht="19.5" customHeight="1" x14ac:dyDescent="0.25">
      <c r="B20" s="14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8">
        <f>K21</f>
        <v>8522101.6300000008</v>
      </c>
      <c r="L20" s="18">
        <f t="shared" ref="L20:M21" si="1">L21</f>
        <v>7725571.5300000003</v>
      </c>
      <c r="M20" s="18">
        <f t="shared" si="1"/>
        <v>7725294.6500000004</v>
      </c>
    </row>
    <row r="21" spans="2:13" ht="28.5" customHeight="1" x14ac:dyDescent="0.25">
      <c r="B21" s="14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8">
        <f>K22</f>
        <v>8522101.6300000008</v>
      </c>
      <c r="L21" s="18">
        <f t="shared" si="1"/>
        <v>7725571.5300000003</v>
      </c>
      <c r="M21" s="18">
        <f t="shared" si="1"/>
        <v>7725294.6500000004</v>
      </c>
    </row>
    <row r="22" spans="2:13" ht="27" customHeight="1" x14ac:dyDescent="0.25">
      <c r="B22" s="14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8">
        <v>8522101.6300000008</v>
      </c>
      <c r="L22" s="18">
        <v>7725571.5300000003</v>
      </c>
      <c r="M22" s="18">
        <v>7725294.6500000004</v>
      </c>
    </row>
    <row r="23" spans="2:13" ht="18" customHeight="1" x14ac:dyDescent="0.25">
      <c r="B23" s="14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8">
        <f>K24</f>
        <v>8522101.6300000008</v>
      </c>
      <c r="L23" s="18">
        <f t="shared" ref="L23:M25" si="2">L24</f>
        <v>7725571.5300000003</v>
      </c>
      <c r="M23" s="18">
        <f t="shared" si="2"/>
        <v>7725294.6500000004</v>
      </c>
    </row>
    <row r="24" spans="2:13" ht="16.5" customHeight="1" x14ac:dyDescent="0.25">
      <c r="B24" s="14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8">
        <f>K25</f>
        <v>8522101.6300000008</v>
      </c>
      <c r="L24" s="18">
        <f t="shared" si="2"/>
        <v>7725571.5300000003</v>
      </c>
      <c r="M24" s="18">
        <f t="shared" si="2"/>
        <v>7725294.6500000004</v>
      </c>
    </row>
    <row r="25" spans="2:13" ht="27" customHeight="1" x14ac:dyDescent="0.25">
      <c r="B25" s="14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8">
        <f>K26</f>
        <v>8522101.6300000008</v>
      </c>
      <c r="L25" s="18">
        <f t="shared" si="2"/>
        <v>7725571.5300000003</v>
      </c>
      <c r="M25" s="18">
        <f t="shared" si="2"/>
        <v>7725294.6500000004</v>
      </c>
    </row>
    <row r="26" spans="2:13" ht="27.75" customHeight="1" x14ac:dyDescent="0.25">
      <c r="B26" s="14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8">
        <v>8522101.6300000008</v>
      </c>
      <c r="L26" s="71">
        <v>7725571.5300000003</v>
      </c>
      <c r="M26" s="18">
        <v>7725294.6500000004</v>
      </c>
    </row>
    <row r="27" spans="2:13" ht="30" customHeight="1" x14ac:dyDescent="0.25">
      <c r="B27" s="14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8">
        <v>0</v>
      </c>
      <c r="L27" s="18">
        <v>0</v>
      </c>
      <c r="M27" s="18">
        <v>0</v>
      </c>
    </row>
  </sheetData>
  <mergeCells count="14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C15" sqref="C15:E15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88" t="s">
        <v>302</v>
      </c>
      <c r="D1" s="88"/>
      <c r="E1" s="88"/>
    </row>
    <row r="2" spans="2:5" x14ac:dyDescent="0.25">
      <c r="B2" s="6"/>
      <c r="C2" s="88"/>
      <c r="D2" s="88"/>
      <c r="E2" s="88"/>
    </row>
    <row r="3" spans="2:5" x14ac:dyDescent="0.25">
      <c r="B3" s="6"/>
      <c r="C3" s="88"/>
      <c r="D3" s="88"/>
      <c r="E3" s="88"/>
    </row>
    <row r="4" spans="2:5" x14ac:dyDescent="0.25">
      <c r="B4" s="6"/>
      <c r="C4" s="88"/>
      <c r="D4" s="88"/>
      <c r="E4" s="88"/>
    </row>
    <row r="5" spans="2:5" ht="2.25" customHeight="1" x14ac:dyDescent="0.25">
      <c r="B5" s="6"/>
      <c r="C5" s="88"/>
      <c r="D5" s="88"/>
      <c r="E5" s="88"/>
    </row>
    <row r="6" spans="2:5" x14ac:dyDescent="0.25">
      <c r="B6" s="6"/>
      <c r="C6" s="88"/>
      <c r="D6" s="88"/>
      <c r="E6" s="88"/>
    </row>
    <row r="7" spans="2:5" ht="6" customHeight="1" x14ac:dyDescent="0.25">
      <c r="B7" s="6"/>
      <c r="C7" s="88"/>
      <c r="D7" s="88"/>
      <c r="E7" s="88"/>
    </row>
    <row r="8" spans="2:5" ht="15.75" customHeight="1" x14ac:dyDescent="0.25">
      <c r="B8" s="6"/>
      <c r="C8" s="20"/>
      <c r="D8" s="20"/>
      <c r="E8" s="20"/>
    </row>
    <row r="9" spans="2:5" ht="16.5" customHeight="1" x14ac:dyDescent="0.25">
      <c r="B9" s="107" t="s">
        <v>263</v>
      </c>
      <c r="C9" s="107"/>
      <c r="D9" s="107"/>
      <c r="E9" s="107"/>
    </row>
    <row r="10" spans="2:5" ht="4.5" hidden="1" customHeight="1" x14ac:dyDescent="0.25">
      <c r="B10" s="107"/>
      <c r="C10" s="107"/>
      <c r="D10" s="107"/>
      <c r="E10" s="107"/>
    </row>
    <row r="11" spans="2:5" x14ac:dyDescent="0.25">
      <c r="B11" s="107"/>
      <c r="C11" s="107"/>
      <c r="D11" s="107"/>
      <c r="E11" s="107"/>
    </row>
    <row r="12" spans="2:5" x14ac:dyDescent="0.25">
      <c r="B12" s="21"/>
      <c r="C12" s="21"/>
      <c r="D12" s="21"/>
      <c r="E12" s="21"/>
    </row>
    <row r="13" spans="2:5" x14ac:dyDescent="0.25">
      <c r="B13" s="155" t="s">
        <v>264</v>
      </c>
      <c r="C13" s="155"/>
      <c r="D13" s="155"/>
      <c r="E13" s="155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90" t="s">
        <v>36</v>
      </c>
      <c r="D15" s="91"/>
      <c r="E15" s="92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8">
        <v>0</v>
      </c>
      <c r="D17" s="48">
        <v>0</v>
      </c>
      <c r="E17" s="48">
        <v>0</v>
      </c>
    </row>
    <row r="18" spans="2:5" ht="19.5" customHeight="1" x14ac:dyDescent="0.25">
      <c r="B18" s="8" t="s">
        <v>196</v>
      </c>
      <c r="C18" s="48">
        <v>0</v>
      </c>
      <c r="D18" s="48">
        <v>0</v>
      </c>
      <c r="E18" s="48">
        <v>0</v>
      </c>
    </row>
    <row r="19" spans="2:5" ht="18" customHeight="1" x14ac:dyDescent="0.25">
      <c r="B19" s="8" t="s">
        <v>197</v>
      </c>
      <c r="C19" s="48">
        <v>0</v>
      </c>
      <c r="D19" s="48">
        <v>0</v>
      </c>
      <c r="E19" s="48">
        <v>0</v>
      </c>
    </row>
    <row r="20" spans="2:5" ht="18" customHeight="1" x14ac:dyDescent="0.25">
      <c r="B20" s="8" t="s">
        <v>198</v>
      </c>
      <c r="C20" s="48">
        <v>0</v>
      </c>
      <c r="D20" s="48">
        <v>0</v>
      </c>
      <c r="E20" s="48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2" sqref="B2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9" t="s">
        <v>265</v>
      </c>
    </row>
    <row r="3" spans="2:2" ht="15.75" x14ac:dyDescent="0.25">
      <c r="B3" s="55"/>
    </row>
    <row r="4" spans="2:2" ht="18.75" customHeight="1" x14ac:dyDescent="0.25">
      <c r="B4" s="56" t="s">
        <v>236</v>
      </c>
    </row>
    <row r="5" spans="2:2" ht="28.5" customHeight="1" x14ac:dyDescent="0.25">
      <c r="B5" s="56" t="s">
        <v>266</v>
      </c>
    </row>
    <row r="6" spans="2:2" ht="15.75" x14ac:dyDescent="0.25">
      <c r="B6" s="55"/>
    </row>
    <row r="7" spans="2:2" ht="33" customHeight="1" x14ac:dyDescent="0.25">
      <c r="B7" s="55" t="s">
        <v>237</v>
      </c>
    </row>
    <row r="8" spans="2:2" ht="76.5" customHeight="1" x14ac:dyDescent="0.25">
      <c r="B8" s="57" t="s">
        <v>243</v>
      </c>
    </row>
    <row r="9" spans="2:2" ht="15.75" x14ac:dyDescent="0.25">
      <c r="B9" s="58" t="s">
        <v>238</v>
      </c>
    </row>
    <row r="10" spans="2:2" ht="21.75" customHeight="1" x14ac:dyDescent="0.25">
      <c r="B10" s="55" t="s">
        <v>239</v>
      </c>
    </row>
    <row r="11" spans="2:2" ht="16.5" customHeight="1" x14ac:dyDescent="0.25">
      <c r="B11" s="56"/>
    </row>
    <row r="12" spans="2:2" ht="78.75" customHeight="1" x14ac:dyDescent="0.25">
      <c r="B12" s="58" t="s">
        <v>267</v>
      </c>
    </row>
    <row r="13" spans="2:2" ht="28.5" customHeight="1" x14ac:dyDescent="0.25">
      <c r="B13" s="58" t="s">
        <v>240</v>
      </c>
    </row>
    <row r="14" spans="2:2" ht="54" customHeight="1" x14ac:dyDescent="0.25">
      <c r="B14" s="58" t="s">
        <v>241</v>
      </c>
    </row>
    <row r="15" spans="2:2" ht="15.75" x14ac:dyDescent="0.25">
      <c r="B15" s="58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13"/>
  <sheetViews>
    <sheetView workbookViewId="0">
      <selection activeCell="F16" sqref="F16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1.28515625" customWidth="1"/>
  </cols>
  <sheetData>
    <row r="4" spans="3:7" ht="15.75" x14ac:dyDescent="0.25">
      <c r="C4" s="72"/>
      <c r="D4" s="72"/>
      <c r="E4" s="157" t="s">
        <v>294</v>
      </c>
      <c r="F4" s="157"/>
      <c r="G4" s="157"/>
    </row>
    <row r="5" spans="3:7" ht="103.5" customHeight="1" x14ac:dyDescent="0.25">
      <c r="C5" s="73"/>
      <c r="D5" s="73"/>
      <c r="E5" s="158" t="s">
        <v>293</v>
      </c>
      <c r="F5" s="158"/>
      <c r="G5" s="158"/>
    </row>
    <row r="6" spans="3:7" ht="15.75" x14ac:dyDescent="0.25">
      <c r="C6" s="74"/>
      <c r="D6" s="74"/>
      <c r="E6" s="72"/>
      <c r="F6" s="72"/>
      <c r="G6" s="72"/>
    </row>
    <row r="7" spans="3:7" ht="15.75" x14ac:dyDescent="0.25">
      <c r="C7" s="73"/>
      <c r="D7" s="73"/>
      <c r="E7" s="72"/>
      <c r="F7" s="72"/>
      <c r="G7" s="72"/>
    </row>
    <row r="8" spans="3:7" ht="15.75" x14ac:dyDescent="0.25">
      <c r="C8" s="160" t="s">
        <v>284</v>
      </c>
      <c r="D8" s="160"/>
      <c r="E8" s="160"/>
      <c r="F8" s="160"/>
      <c r="G8" s="160"/>
    </row>
    <row r="9" spans="3:7" ht="15.75" x14ac:dyDescent="0.25">
      <c r="C9" s="75" t="s">
        <v>285</v>
      </c>
      <c r="D9" s="75" t="s">
        <v>286</v>
      </c>
      <c r="E9" s="159" t="s">
        <v>287</v>
      </c>
      <c r="F9" s="159"/>
      <c r="G9" s="159"/>
    </row>
    <row r="10" spans="3:7" ht="15.75" x14ac:dyDescent="0.25">
      <c r="C10" s="75"/>
      <c r="D10" s="75"/>
      <c r="E10" s="76" t="s">
        <v>288</v>
      </c>
      <c r="F10" s="76" t="s">
        <v>289</v>
      </c>
      <c r="G10" s="76" t="s">
        <v>290</v>
      </c>
    </row>
    <row r="11" spans="3:7" ht="15.75" x14ac:dyDescent="0.25">
      <c r="C11" s="76">
        <v>1</v>
      </c>
      <c r="D11" s="76">
        <v>2</v>
      </c>
      <c r="E11" s="77">
        <v>3</v>
      </c>
      <c r="F11" s="77">
        <v>4</v>
      </c>
      <c r="G11" s="77">
        <v>5</v>
      </c>
    </row>
    <row r="12" spans="3:7" ht="105" customHeight="1" x14ac:dyDescent="0.25">
      <c r="C12" s="78">
        <v>1</v>
      </c>
      <c r="D12" s="79" t="s">
        <v>291</v>
      </c>
      <c r="E12" s="80">
        <v>632139.5</v>
      </c>
      <c r="F12" s="80">
        <v>660905.5</v>
      </c>
      <c r="G12" s="80">
        <v>660905.5</v>
      </c>
    </row>
    <row r="13" spans="3:7" ht="15.75" x14ac:dyDescent="0.25">
      <c r="C13" s="156" t="s">
        <v>292</v>
      </c>
      <c r="D13" s="156"/>
      <c r="E13" s="81">
        <f>E12</f>
        <v>632139.5</v>
      </c>
      <c r="F13" s="81">
        <f t="shared" ref="F13:G13" si="0">F12</f>
        <v>660905.5</v>
      </c>
      <c r="G13" s="81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2022-12-13T08:15:08Z</dcterms:modified>
</cp:coreProperties>
</file>